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'Z4'!$A$1:$P$48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<sst xmlns="http://schemas.openxmlformats.org/spreadsheetml/2006/main" count="77" uniqueCount="52">
  <si>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</si>
  <si>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</si>
  <si>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</si>
  <si>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</si>
  <si>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</si>
  <si>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</si>
  <si>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</si>
  <si>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</si>
  <si>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</si>
  <si>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</si>
  <si>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</si>
  <si>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</si>
  <si>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</si>
  <si>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</si>
  <si>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</si>
  <si>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</si>
  <si>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</si>
  <si>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</si>
  <si>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</si>
  <si>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</si>
  <si>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</si>
  <si>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</si>
  <si>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</si>
  <si>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Środki z budżetu krajowego</t>
  </si>
  <si>
    <t>Wydatki bieżące razem:</t>
  </si>
  <si>
    <t>Wydatki w okresie realizacji Projektu (całkowita wartość projektu) (5+6)</t>
  </si>
  <si>
    <t>2.1</t>
  </si>
  <si>
    <t>1.1</t>
  </si>
  <si>
    <t>600, 60014</t>
  </si>
  <si>
    <t xml:space="preserve">z tego: dotychczas poniesione </t>
  </si>
  <si>
    <t>Program: Program Rozwoju Obszarów Wiejskich 2014-2020</t>
  </si>
  <si>
    <t>Nazwa zadania: "Przebudowa drogi nr 1808N Sedranki Łęgowo" - realizowany przez Powiatowy Zarząd Dróg</t>
  </si>
  <si>
    <t>2016 r.</t>
  </si>
  <si>
    <t>1.2</t>
  </si>
  <si>
    <t>Nazwa zadania: "Przebudowa drogi nr 1885 Nasuty-Golubie Weżewskie na odcinku 2 km" - realizowany przez Powiatowy Zarząd Dróg</t>
  </si>
  <si>
    <t>1.3</t>
  </si>
  <si>
    <t>Nazwa zadania: "Przebudowa drogi powiatowe nr 1832N Krupin-Markowskie-Wojnasy-Rynie w miejscowości Wojnasy" - realizowany przez Powiatowy Zarząd Dróg</t>
  </si>
  <si>
    <t>1.4</t>
  </si>
  <si>
    <t>Nazwa zadania: "Przebudowa drogi nr 1814N Jaśki-Dobki w miejscowości Jaśki na odcinku 0,9 km od km 0,00 do km 0+900" - realizowany przez Powiatowy Zarząd Dróg</t>
  </si>
  <si>
    <t>1.5</t>
  </si>
  <si>
    <t>Program: Regionalny Program Operacyjny Województwa Warmińsko-Mazurskiego na lata 2014-2020</t>
  </si>
  <si>
    <t>Oś Priorytetowa 3 Cyfrowy Region</t>
  </si>
  <si>
    <t>Działanie 3.2 Wysoka jakość e-administracji</t>
  </si>
  <si>
    <t>Nazwa zadania: "E-urząd wraz z modernizacją infrastruktury IT" - realizowany przez Starostwo Powiatowe</t>
  </si>
  <si>
    <t>750,75020</t>
  </si>
  <si>
    <t>2016 rok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</si>
  <si>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</si>
  <si>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</si>
  <si>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</si>
  <si>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</si>
  <si>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t>2017 r.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</si>
  <si>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 XXII/121/2016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29 września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</si>
</sst>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4" fontId="8" fillId="4" borderId="13" xfId="0" applyNumberFormat="1" applyFont="1" applyFill="1" applyBorder="1" applyAlignment="1">
      <alignment horizontal="right"/>
    </xf>
    <xf numFmtId="4" fontId="8" fillId="4" borderId="13" xfId="0" applyNumberFormat="1" applyFont="1" applyFill="1" applyBorder="1" applyAlignment="1">
      <alignment horizontal="right"/>
    </xf>
    <xf numFmtId="4" fontId="8" fillId="4" borderId="17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4" fontId="5" fillId="34" borderId="10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4" fontId="5" fillId="34" borderId="20" xfId="0" applyNumberFormat="1" applyFont="1" applyFill="1" applyBorder="1" applyAlignment="1">
      <alignment horizontal="right"/>
    </xf>
    <xf numFmtId="4" fontId="5" fillId="34" borderId="21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5" fillId="32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left"/>
    </xf>
    <xf numFmtId="0" fontId="6" fillId="35" borderId="21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35" borderId="10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2"/>
  <sheetViews>
    <sheetView tabSelected="1" zoomScalePageLayoutView="0" workbookViewId="0" topLeftCell="A1">
      <selection activeCell="R9" sqref="R9"/>
    </sheetView>
  </sheetViews>
  <sheetFormatPr defaultColWidth="9.00390625" defaultRowHeight="12.75"/>
  <cols>
    <col min="1" max="1" width="4.75390625" style="6" customWidth="1"/>
    <col min="2" max="2" width="48.625" style="0" customWidth="1"/>
    <col min="3" max="3" width="10.875" style="0" customWidth="1"/>
    <col min="4" max="4" width="12.125" style="0" customWidth="1"/>
    <col min="5" max="5" width="11.00390625" style="0" customWidth="1"/>
    <col min="6" max="6" width="11.25390625" style="0" customWidth="1"/>
    <col min="7" max="7" width="11.125" style="0" customWidth="1"/>
    <col min="8" max="8" width="11.625" style="0" customWidth="1"/>
    <col min="11" max="11" width="11.125" style="0" customWidth="1"/>
    <col min="12" max="12" width="11.00390625" style="0" customWidth="1"/>
    <col min="13" max="13" width="16.375" style="0" customWidth="1"/>
    <col min="14" max="14" width="15.25390625" style="0" customWidth="1"/>
    <col min="16" max="16" width="11.625" style="0" customWidth="1"/>
  </cols>
  <sheetData>
    <row r="1" spans="1:16" ht="18.75" customHeight="1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ht="9.75" customHeight="1" thickBot="1">
      <c r="A3" s="9"/>
    </row>
    <row r="4" spans="1:16" ht="12" customHeight="1">
      <c r="A4" s="61" t="s">
        <v>2</v>
      </c>
      <c r="B4" s="50" t="s">
        <v>5</v>
      </c>
      <c r="C4" s="50" t="s">
        <v>6</v>
      </c>
      <c r="D4" s="50" t="s">
        <v>25</v>
      </c>
      <c r="E4" s="51" t="s">
        <v>1</v>
      </c>
      <c r="F4" s="51"/>
      <c r="G4" s="51" t="s">
        <v>7</v>
      </c>
      <c r="H4" s="51"/>
      <c r="I4" s="51"/>
      <c r="J4" s="51"/>
      <c r="K4" s="51"/>
      <c r="L4" s="51"/>
      <c r="M4" s="51"/>
      <c r="N4" s="51"/>
      <c r="O4" s="51"/>
      <c r="P4" s="52"/>
    </row>
    <row r="5" spans="1:16" ht="12.75" customHeight="1">
      <c r="A5" s="62"/>
      <c r="B5" s="48"/>
      <c r="C5" s="48"/>
      <c r="D5" s="48"/>
      <c r="E5" s="48" t="s">
        <v>23</v>
      </c>
      <c r="F5" s="48" t="s">
        <v>8</v>
      </c>
      <c r="G5" s="49" t="s">
        <v>45</v>
      </c>
      <c r="H5" s="49"/>
      <c r="I5" s="49"/>
      <c r="J5" s="49"/>
      <c r="K5" s="49"/>
      <c r="L5" s="49"/>
      <c r="M5" s="49"/>
      <c r="N5" s="49"/>
      <c r="O5" s="49"/>
      <c r="P5" s="56"/>
    </row>
    <row r="6" spans="1:16" ht="12.75" customHeight="1">
      <c r="A6" s="62"/>
      <c r="B6" s="48"/>
      <c r="C6" s="48"/>
      <c r="D6" s="48"/>
      <c r="E6" s="48"/>
      <c r="F6" s="48"/>
      <c r="G6" s="48" t="s">
        <v>9</v>
      </c>
      <c r="H6" s="54" t="s">
        <v>10</v>
      </c>
      <c r="I6" s="54"/>
      <c r="J6" s="54"/>
      <c r="K6" s="54"/>
      <c r="L6" s="54"/>
      <c r="M6" s="54"/>
      <c r="N6" s="54"/>
      <c r="O6" s="54"/>
      <c r="P6" s="55"/>
    </row>
    <row r="7" spans="1:16" ht="12.75" customHeight="1">
      <c r="A7" s="62"/>
      <c r="B7" s="48"/>
      <c r="C7" s="48"/>
      <c r="D7" s="48"/>
      <c r="E7" s="48"/>
      <c r="F7" s="48"/>
      <c r="G7" s="48"/>
      <c r="H7" s="49" t="s">
        <v>11</v>
      </c>
      <c r="I7" s="49"/>
      <c r="J7" s="49"/>
      <c r="K7" s="49"/>
      <c r="L7" s="48" t="s">
        <v>8</v>
      </c>
      <c r="M7" s="48"/>
      <c r="N7" s="48"/>
      <c r="O7" s="48"/>
      <c r="P7" s="58"/>
    </row>
    <row r="8" spans="1:16" ht="12.75" customHeight="1">
      <c r="A8" s="62"/>
      <c r="B8" s="48"/>
      <c r="C8" s="48"/>
      <c r="D8" s="48"/>
      <c r="E8" s="48"/>
      <c r="F8" s="48"/>
      <c r="G8" s="48"/>
      <c r="H8" s="48" t="s">
        <v>12</v>
      </c>
      <c r="I8" s="57" t="s">
        <v>13</v>
      </c>
      <c r="J8" s="57"/>
      <c r="K8" s="57"/>
      <c r="L8" s="48" t="s">
        <v>14</v>
      </c>
      <c r="M8" s="48" t="s">
        <v>13</v>
      </c>
      <c r="N8" s="48"/>
      <c r="O8" s="48"/>
      <c r="P8" s="58"/>
    </row>
    <row r="9" spans="1:16" ht="37.5" customHeight="1">
      <c r="A9" s="62"/>
      <c r="B9" s="48"/>
      <c r="C9" s="48"/>
      <c r="D9" s="48"/>
      <c r="E9" s="48"/>
      <c r="F9" s="48"/>
      <c r="G9" s="48"/>
      <c r="H9" s="48"/>
      <c r="I9" s="5" t="s">
        <v>15</v>
      </c>
      <c r="J9" s="5" t="s">
        <v>16</v>
      </c>
      <c r="K9" s="5" t="s">
        <v>17</v>
      </c>
      <c r="L9" s="48"/>
      <c r="M9" s="5" t="s">
        <v>18</v>
      </c>
      <c r="N9" s="5" t="s">
        <v>15</v>
      </c>
      <c r="O9" s="5" t="s">
        <v>16</v>
      </c>
      <c r="P9" s="7" t="s">
        <v>17</v>
      </c>
    </row>
    <row r="10" spans="1:16" s="4" customFormat="1" ht="12" customHeight="1" thickBot="1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9">
        <v>16</v>
      </c>
    </row>
    <row r="11" spans="1:16" s="4" customFormat="1" ht="14.25" customHeight="1" thickBot="1">
      <c r="A11" s="20" t="s">
        <v>3</v>
      </c>
      <c r="B11" s="25" t="s">
        <v>21</v>
      </c>
      <c r="C11" s="21"/>
      <c r="D11" s="22">
        <f aca="true" t="shared" si="0" ref="D11:P11">D14+D20+D25+D30+D37</f>
        <v>5728933.77</v>
      </c>
      <c r="E11" s="22">
        <f t="shared" si="0"/>
        <v>1672271.77</v>
      </c>
      <c r="F11" s="22">
        <f t="shared" si="0"/>
        <v>4056662</v>
      </c>
      <c r="G11" s="22">
        <f t="shared" si="0"/>
        <v>5572565.120000001</v>
      </c>
      <c r="H11" s="22">
        <f t="shared" si="0"/>
        <v>1526021.12</v>
      </c>
      <c r="I11" s="22">
        <f t="shared" si="0"/>
        <v>0</v>
      </c>
      <c r="J11" s="22">
        <f t="shared" si="0"/>
        <v>0</v>
      </c>
      <c r="K11" s="22">
        <f t="shared" si="0"/>
        <v>1526021.12</v>
      </c>
      <c r="L11" s="22">
        <f t="shared" si="0"/>
        <v>4046544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4046544</v>
      </c>
    </row>
    <row r="12" spans="1:16" s="4" customFormat="1" ht="14.25" customHeight="1">
      <c r="A12" s="43" t="s">
        <v>27</v>
      </c>
      <c r="B12" s="65" t="s">
        <v>30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</row>
    <row r="13" spans="1:16" s="4" customFormat="1" ht="14.25" customHeight="1">
      <c r="A13" s="44"/>
      <c r="B13" s="67" t="s">
        <v>31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</row>
    <row r="14" spans="1:16" s="4" customFormat="1" ht="14.25" customHeight="1">
      <c r="A14" s="44"/>
      <c r="B14" s="26" t="s">
        <v>19</v>
      </c>
      <c r="C14" s="10" t="s">
        <v>28</v>
      </c>
      <c r="D14" s="27">
        <f>D16+D17</f>
        <v>1872278.65</v>
      </c>
      <c r="E14" s="27">
        <f>E16+E17</f>
        <v>780450.65</v>
      </c>
      <c r="F14" s="27">
        <f>F16+F17</f>
        <v>1091828</v>
      </c>
      <c r="G14" s="27">
        <f aca="true" t="shared" si="1" ref="G14:P14">G15+G16</f>
        <v>1715910</v>
      </c>
      <c r="H14" s="27">
        <f t="shared" si="1"/>
        <v>634200</v>
      </c>
      <c r="I14" s="27">
        <f t="shared" si="1"/>
        <v>0</v>
      </c>
      <c r="J14" s="27">
        <f t="shared" si="1"/>
        <v>0</v>
      </c>
      <c r="K14" s="27">
        <f t="shared" si="1"/>
        <v>634200</v>
      </c>
      <c r="L14" s="27">
        <f t="shared" si="1"/>
        <v>1081710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1081710</v>
      </c>
    </row>
    <row r="15" spans="1:16" s="4" customFormat="1" ht="14.25" customHeight="1">
      <c r="A15" s="44"/>
      <c r="B15" s="28" t="s">
        <v>29</v>
      </c>
      <c r="C15" s="63"/>
      <c r="D15" s="29">
        <v>0</v>
      </c>
      <c r="E15" s="29">
        <v>0</v>
      </c>
      <c r="F15" s="29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16" s="4" customFormat="1" ht="14.25" customHeight="1">
      <c r="A16" s="44"/>
      <c r="B16" s="31" t="s">
        <v>32</v>
      </c>
      <c r="C16" s="64"/>
      <c r="D16" s="32">
        <f>E16+F16</f>
        <v>1715910</v>
      </c>
      <c r="E16" s="32">
        <f>H16</f>
        <v>634200</v>
      </c>
      <c r="F16" s="32">
        <f>L16</f>
        <v>1081710</v>
      </c>
      <c r="G16" s="32">
        <f>H16+L16</f>
        <v>1715910</v>
      </c>
      <c r="H16" s="32">
        <f>I16+J16+K16</f>
        <v>634200</v>
      </c>
      <c r="I16" s="32"/>
      <c r="J16" s="32"/>
      <c r="K16" s="32">
        <v>634200</v>
      </c>
      <c r="L16" s="32">
        <f>M16+N16+O16+P16</f>
        <v>1081710</v>
      </c>
      <c r="M16" s="32"/>
      <c r="N16" s="32"/>
      <c r="O16" s="32"/>
      <c r="P16" s="33">
        <v>1081710</v>
      </c>
    </row>
    <row r="17" spans="1:16" s="4" customFormat="1" ht="14.25" customHeight="1">
      <c r="A17" s="45"/>
      <c r="B17" s="40" t="s">
        <v>50</v>
      </c>
      <c r="C17" s="39"/>
      <c r="D17" s="41">
        <f>E17+F17</f>
        <v>156368.65</v>
      </c>
      <c r="E17" s="41">
        <v>146250.65</v>
      </c>
      <c r="F17" s="41">
        <v>10118</v>
      </c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16" s="4" customFormat="1" ht="14.25" customHeight="1">
      <c r="A18" s="45" t="s">
        <v>33</v>
      </c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</row>
    <row r="19" spans="1:16" s="4" customFormat="1" ht="14.25" customHeight="1">
      <c r="A19" s="75"/>
      <c r="B19" s="67" t="s">
        <v>34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</row>
    <row r="20" spans="1:16" s="4" customFormat="1" ht="14.25" customHeight="1">
      <c r="A20" s="75"/>
      <c r="B20" s="26" t="s">
        <v>19</v>
      </c>
      <c r="C20" s="10" t="s">
        <v>28</v>
      </c>
      <c r="D20" s="27">
        <f aca="true" t="shared" si="2" ref="D20:P20">D21+D22</f>
        <v>674291.5700000001</v>
      </c>
      <c r="E20" s="27">
        <f t="shared" si="2"/>
        <v>235251.57</v>
      </c>
      <c r="F20" s="27">
        <f t="shared" si="2"/>
        <v>439040</v>
      </c>
      <c r="G20" s="27">
        <f t="shared" si="2"/>
        <v>674291.5700000001</v>
      </c>
      <c r="H20" s="27">
        <f t="shared" si="2"/>
        <v>235251.57</v>
      </c>
      <c r="I20" s="27">
        <f t="shared" si="2"/>
        <v>0</v>
      </c>
      <c r="J20" s="27">
        <f t="shared" si="2"/>
        <v>0</v>
      </c>
      <c r="K20" s="27">
        <f t="shared" si="2"/>
        <v>235251.57</v>
      </c>
      <c r="L20" s="27">
        <f t="shared" si="2"/>
        <v>439040</v>
      </c>
      <c r="M20" s="27">
        <f t="shared" si="2"/>
        <v>0</v>
      </c>
      <c r="N20" s="27">
        <f t="shared" si="2"/>
        <v>0</v>
      </c>
      <c r="O20" s="27">
        <f t="shared" si="2"/>
        <v>0</v>
      </c>
      <c r="P20" s="27">
        <f t="shared" si="2"/>
        <v>439040</v>
      </c>
    </row>
    <row r="21" spans="1:16" s="4" customFormat="1" ht="14.25" customHeight="1">
      <c r="A21" s="75"/>
      <c r="B21" s="28" t="s">
        <v>29</v>
      </c>
      <c r="C21" s="63"/>
      <c r="D21" s="29">
        <v>0</v>
      </c>
      <c r="E21" s="29">
        <v>0</v>
      </c>
      <c r="F21" s="29">
        <v>0</v>
      </c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s="4" customFormat="1" ht="14.25" customHeight="1">
      <c r="A22" s="75"/>
      <c r="B22" s="31" t="s">
        <v>32</v>
      </c>
      <c r="C22" s="64"/>
      <c r="D22" s="32">
        <f>E22+F22</f>
        <v>674291.5700000001</v>
      </c>
      <c r="E22" s="32">
        <f>H22</f>
        <v>235251.57</v>
      </c>
      <c r="F22" s="32">
        <f>L22</f>
        <v>439040</v>
      </c>
      <c r="G22" s="32">
        <f>H22+L22</f>
        <v>674291.5700000001</v>
      </c>
      <c r="H22" s="32">
        <f>I22+J22+K22</f>
        <v>235251.57</v>
      </c>
      <c r="I22" s="32"/>
      <c r="J22" s="32"/>
      <c r="K22" s="32">
        <v>235251.57</v>
      </c>
      <c r="L22" s="32">
        <f>M22+N22+O22+P22</f>
        <v>439040</v>
      </c>
      <c r="M22" s="32"/>
      <c r="N22" s="32"/>
      <c r="O22" s="32"/>
      <c r="P22" s="33">
        <v>439040</v>
      </c>
    </row>
    <row r="23" spans="1:16" s="4" customFormat="1" ht="14.25" customHeight="1">
      <c r="A23" s="45" t="s">
        <v>35</v>
      </c>
      <c r="B23" s="65" t="s">
        <v>30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</row>
    <row r="24" spans="1:16" s="4" customFormat="1" ht="14.25" customHeight="1">
      <c r="A24" s="75"/>
      <c r="B24" s="67" t="s">
        <v>36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8"/>
    </row>
    <row r="25" spans="1:16" s="4" customFormat="1" ht="14.25" customHeight="1">
      <c r="A25" s="75"/>
      <c r="B25" s="26" t="s">
        <v>19</v>
      </c>
      <c r="C25" s="10" t="s">
        <v>28</v>
      </c>
      <c r="D25" s="27">
        <f aca="true" t="shared" si="3" ref="D25:P25">D26+D27</f>
        <v>565521.41</v>
      </c>
      <c r="E25" s="27">
        <f t="shared" si="3"/>
        <v>174112.41</v>
      </c>
      <c r="F25" s="27">
        <f t="shared" si="3"/>
        <v>391409</v>
      </c>
      <c r="G25" s="27">
        <f t="shared" si="3"/>
        <v>565521.41</v>
      </c>
      <c r="H25" s="27">
        <f t="shared" si="3"/>
        <v>174112.41</v>
      </c>
      <c r="I25" s="27">
        <f t="shared" si="3"/>
        <v>0</v>
      </c>
      <c r="J25" s="27">
        <f t="shared" si="3"/>
        <v>0</v>
      </c>
      <c r="K25" s="27">
        <f t="shared" si="3"/>
        <v>174112.41</v>
      </c>
      <c r="L25" s="27">
        <f t="shared" si="3"/>
        <v>391409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391409</v>
      </c>
    </row>
    <row r="26" spans="1:16" s="4" customFormat="1" ht="14.25" customHeight="1">
      <c r="A26" s="75"/>
      <c r="B26" s="28" t="s">
        <v>29</v>
      </c>
      <c r="C26" s="63"/>
      <c r="D26" s="29">
        <v>0</v>
      </c>
      <c r="E26" s="29">
        <v>0</v>
      </c>
      <c r="F26" s="29">
        <v>0</v>
      </c>
      <c r="G26" s="29"/>
      <c r="H26" s="29"/>
      <c r="I26" s="29"/>
      <c r="J26" s="29"/>
      <c r="K26" s="29"/>
      <c r="L26" s="29"/>
      <c r="M26" s="29"/>
      <c r="N26" s="29"/>
      <c r="O26" s="29"/>
      <c r="P26" s="30"/>
    </row>
    <row r="27" spans="1:16" s="4" customFormat="1" ht="14.25" customHeight="1">
      <c r="A27" s="75"/>
      <c r="B27" s="31" t="s">
        <v>32</v>
      </c>
      <c r="C27" s="64"/>
      <c r="D27" s="32">
        <f>E27+F27</f>
        <v>565521.41</v>
      </c>
      <c r="E27" s="32">
        <f>H27</f>
        <v>174112.41</v>
      </c>
      <c r="F27" s="32">
        <f>L27</f>
        <v>391409</v>
      </c>
      <c r="G27" s="32">
        <f>H27+L27</f>
        <v>565521.41</v>
      </c>
      <c r="H27" s="32">
        <f>I27+J27+K27</f>
        <v>174112.41</v>
      </c>
      <c r="I27" s="32"/>
      <c r="J27" s="32"/>
      <c r="K27" s="32">
        <v>174112.41</v>
      </c>
      <c r="L27" s="32">
        <f>M27+N27+O27+P27</f>
        <v>391409</v>
      </c>
      <c r="M27" s="32"/>
      <c r="N27" s="32"/>
      <c r="O27" s="32"/>
      <c r="P27" s="33">
        <v>391409</v>
      </c>
    </row>
    <row r="28" spans="1:16" s="4" customFormat="1" ht="14.25" customHeight="1">
      <c r="A28" s="45" t="s">
        <v>37</v>
      </c>
      <c r="B28" s="65" t="s">
        <v>30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</row>
    <row r="29" spans="1:16" s="4" customFormat="1" ht="14.25" customHeight="1">
      <c r="A29" s="75"/>
      <c r="B29" s="67" t="s">
        <v>38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</row>
    <row r="30" spans="1:16" s="4" customFormat="1" ht="14.25" customHeight="1">
      <c r="A30" s="75"/>
      <c r="B30" s="26" t="s">
        <v>19</v>
      </c>
      <c r="C30" s="10" t="s">
        <v>28</v>
      </c>
      <c r="D30" s="27">
        <f aca="true" t="shared" si="4" ref="D30:P30">D31+D32</f>
        <v>736542.14</v>
      </c>
      <c r="E30" s="27">
        <f t="shared" si="4"/>
        <v>285412.14</v>
      </c>
      <c r="F30" s="27">
        <f t="shared" si="4"/>
        <v>451130</v>
      </c>
      <c r="G30" s="27">
        <f t="shared" si="4"/>
        <v>736542.14</v>
      </c>
      <c r="H30" s="27">
        <f t="shared" si="4"/>
        <v>285412.14</v>
      </c>
      <c r="I30" s="27">
        <f t="shared" si="4"/>
        <v>0</v>
      </c>
      <c r="J30" s="27">
        <f t="shared" si="4"/>
        <v>0</v>
      </c>
      <c r="K30" s="27">
        <f t="shared" si="4"/>
        <v>285412.14</v>
      </c>
      <c r="L30" s="27">
        <f t="shared" si="4"/>
        <v>451130</v>
      </c>
      <c r="M30" s="27">
        <f t="shared" si="4"/>
        <v>0</v>
      </c>
      <c r="N30" s="27">
        <f t="shared" si="4"/>
        <v>0</v>
      </c>
      <c r="O30" s="27">
        <f t="shared" si="4"/>
        <v>0</v>
      </c>
      <c r="P30" s="27">
        <f t="shared" si="4"/>
        <v>451130</v>
      </c>
    </row>
    <row r="31" spans="1:16" s="4" customFormat="1" ht="14.25" customHeight="1">
      <c r="A31" s="75"/>
      <c r="B31" s="28" t="s">
        <v>29</v>
      </c>
      <c r="C31" s="63"/>
      <c r="D31" s="29">
        <v>0</v>
      </c>
      <c r="E31" s="29">
        <v>0</v>
      </c>
      <c r="F31" s="29">
        <v>0</v>
      </c>
      <c r="G31" s="29"/>
      <c r="H31" s="29"/>
      <c r="I31" s="29"/>
      <c r="J31" s="29"/>
      <c r="K31" s="29"/>
      <c r="L31" s="29"/>
      <c r="M31" s="29"/>
      <c r="N31" s="29"/>
      <c r="O31" s="29"/>
      <c r="P31" s="30"/>
    </row>
    <row r="32" spans="1:16" s="4" customFormat="1" ht="14.25" customHeight="1">
      <c r="A32" s="75"/>
      <c r="B32" s="31" t="s">
        <v>32</v>
      </c>
      <c r="C32" s="64"/>
      <c r="D32" s="32">
        <f>E32+F32</f>
        <v>736542.14</v>
      </c>
      <c r="E32" s="32">
        <f>H32</f>
        <v>285412.14</v>
      </c>
      <c r="F32" s="32">
        <f>L32</f>
        <v>451130</v>
      </c>
      <c r="G32" s="32">
        <f>H32+L32</f>
        <v>736542.14</v>
      </c>
      <c r="H32" s="32">
        <f>I32+J32+K32</f>
        <v>285412.14</v>
      </c>
      <c r="I32" s="32"/>
      <c r="J32" s="32"/>
      <c r="K32" s="32">
        <v>285412.14</v>
      </c>
      <c r="L32" s="32">
        <f>M32+N32+O32+P32</f>
        <v>451130</v>
      </c>
      <c r="M32" s="32"/>
      <c r="N32" s="32"/>
      <c r="O32" s="32"/>
      <c r="P32" s="33">
        <v>451130</v>
      </c>
    </row>
    <row r="33" spans="1:16" s="4" customFormat="1" ht="14.25" customHeight="1">
      <c r="A33" s="45" t="s">
        <v>39</v>
      </c>
      <c r="B33" s="65" t="s">
        <v>40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</row>
    <row r="34" spans="1:16" s="4" customFormat="1" ht="14.25" customHeight="1">
      <c r="A34" s="75"/>
      <c r="B34" s="81" t="s">
        <v>41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</row>
    <row r="35" spans="1:16" s="4" customFormat="1" ht="14.25" customHeight="1">
      <c r="A35" s="75"/>
      <c r="B35" s="76" t="s">
        <v>42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</row>
    <row r="36" spans="1:16" s="4" customFormat="1" ht="14.25" customHeight="1">
      <c r="A36" s="75"/>
      <c r="B36" s="67" t="s">
        <v>43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</row>
    <row r="37" spans="1:16" s="4" customFormat="1" ht="14.25" customHeight="1">
      <c r="A37" s="75"/>
      <c r="B37" s="26" t="s">
        <v>19</v>
      </c>
      <c r="C37" s="34" t="s">
        <v>44</v>
      </c>
      <c r="D37" s="27">
        <f>D38+D39</f>
        <v>1880300</v>
      </c>
      <c r="E37" s="27">
        <f aca="true" t="shared" si="5" ref="E37:P37">E38+E39</f>
        <v>197045</v>
      </c>
      <c r="F37" s="27">
        <f t="shared" si="5"/>
        <v>1683255</v>
      </c>
      <c r="G37" s="27">
        <f t="shared" si="5"/>
        <v>1880300</v>
      </c>
      <c r="H37" s="27">
        <f t="shared" si="5"/>
        <v>197045</v>
      </c>
      <c r="I37" s="27">
        <f t="shared" si="5"/>
        <v>0</v>
      </c>
      <c r="J37" s="27">
        <f t="shared" si="5"/>
        <v>0</v>
      </c>
      <c r="K37" s="27">
        <f t="shared" si="5"/>
        <v>197045</v>
      </c>
      <c r="L37" s="27">
        <f t="shared" si="5"/>
        <v>1683255</v>
      </c>
      <c r="M37" s="27">
        <f t="shared" si="5"/>
        <v>0</v>
      </c>
      <c r="N37" s="27">
        <f t="shared" si="5"/>
        <v>0</v>
      </c>
      <c r="O37" s="27">
        <f t="shared" si="5"/>
        <v>0</v>
      </c>
      <c r="P37" s="27">
        <f t="shared" si="5"/>
        <v>1683255</v>
      </c>
    </row>
    <row r="38" spans="1:16" s="4" customFormat="1" ht="14.25" customHeight="1">
      <c r="A38" s="75"/>
      <c r="B38" s="28" t="s">
        <v>29</v>
      </c>
      <c r="C38" s="63"/>
      <c r="D38" s="29">
        <v>0</v>
      </c>
      <c r="E38" s="29">
        <v>0</v>
      </c>
      <c r="F38" s="29">
        <v>0</v>
      </c>
      <c r="G38" s="29"/>
      <c r="H38" s="29"/>
      <c r="I38" s="29"/>
      <c r="J38" s="29"/>
      <c r="K38" s="29"/>
      <c r="L38" s="29"/>
      <c r="M38" s="29"/>
      <c r="N38" s="29"/>
      <c r="O38" s="29"/>
      <c r="P38" s="30"/>
    </row>
    <row r="39" spans="1:16" s="4" customFormat="1" ht="14.25" customHeight="1" thickBot="1">
      <c r="A39" s="75"/>
      <c r="B39" s="31" t="s">
        <v>32</v>
      </c>
      <c r="C39" s="64"/>
      <c r="D39" s="32">
        <f>E39+F39</f>
        <v>1880300</v>
      </c>
      <c r="E39" s="32">
        <f>H39</f>
        <v>197045</v>
      </c>
      <c r="F39" s="32">
        <f>L39</f>
        <v>1683255</v>
      </c>
      <c r="G39" s="32">
        <f>H39+L39</f>
        <v>1880300</v>
      </c>
      <c r="H39" s="32">
        <f>I39+J39+K39</f>
        <v>197045</v>
      </c>
      <c r="I39" s="32"/>
      <c r="J39" s="32"/>
      <c r="K39" s="32">
        <v>197045</v>
      </c>
      <c r="L39" s="32">
        <f>M39+N39+O39+P39</f>
        <v>1683255</v>
      </c>
      <c r="M39" s="32"/>
      <c r="N39" s="32"/>
      <c r="O39" s="32"/>
      <c r="P39" s="33">
        <v>1683255</v>
      </c>
    </row>
    <row r="40" spans="1:16" s="1" customFormat="1" ht="16.5" customHeight="1" thickBot="1">
      <c r="A40" s="15" t="s">
        <v>4</v>
      </c>
      <c r="B40" s="16" t="s">
        <v>24</v>
      </c>
      <c r="C40" s="16"/>
      <c r="D40" s="22">
        <f>D45</f>
        <v>4058244.6799999997</v>
      </c>
      <c r="E40" s="22">
        <f aca="true" t="shared" si="6" ref="E40:P40">E45</f>
        <v>608736.7</v>
      </c>
      <c r="F40" s="22">
        <f t="shared" si="6"/>
        <v>3449507.98</v>
      </c>
      <c r="G40" s="22">
        <f t="shared" si="6"/>
        <v>1408182.72</v>
      </c>
      <c r="H40" s="22">
        <f t="shared" si="6"/>
        <v>211227.41</v>
      </c>
      <c r="I40" s="22">
        <f t="shared" si="6"/>
        <v>0</v>
      </c>
      <c r="J40" s="22">
        <f t="shared" si="6"/>
        <v>0</v>
      </c>
      <c r="K40" s="22">
        <f t="shared" si="6"/>
        <v>211227.41</v>
      </c>
      <c r="L40" s="22">
        <f t="shared" si="6"/>
        <v>1196955.31</v>
      </c>
      <c r="M40" s="22">
        <f t="shared" si="6"/>
        <v>0</v>
      </c>
      <c r="N40" s="22">
        <f t="shared" si="6"/>
        <v>0</v>
      </c>
      <c r="O40" s="22">
        <f t="shared" si="6"/>
        <v>0</v>
      </c>
      <c r="P40" s="22">
        <f t="shared" si="6"/>
        <v>1196955.31</v>
      </c>
    </row>
    <row r="41" spans="1:16" s="1" customFormat="1" ht="12" customHeight="1">
      <c r="A41" s="43" t="s">
        <v>26</v>
      </c>
      <c r="B41" s="69" t="s">
        <v>46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</row>
    <row r="42" spans="1:16" s="1" customFormat="1" ht="12" customHeight="1">
      <c r="A42" s="44"/>
      <c r="B42" s="71" t="s">
        <v>47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</row>
    <row r="43" spans="1:16" s="1" customFormat="1" ht="12" customHeight="1">
      <c r="A43" s="44"/>
      <c r="B43" s="73" t="s">
        <v>48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</row>
    <row r="44" spans="1:16" s="1" customFormat="1" ht="12" customHeight="1">
      <c r="A44" s="44"/>
      <c r="B44" s="71" t="s">
        <v>49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</row>
    <row r="45" spans="1:16" s="1" customFormat="1" ht="12" customHeight="1">
      <c r="A45" s="44"/>
      <c r="B45" s="8" t="s">
        <v>19</v>
      </c>
      <c r="C45" s="10">
        <v>851.85195</v>
      </c>
      <c r="D45" s="14">
        <f>D46+D47</f>
        <v>4058244.6799999997</v>
      </c>
      <c r="E45" s="14">
        <f aca="true" t="shared" si="7" ref="E45:P45">E46+E47</f>
        <v>608736.7</v>
      </c>
      <c r="F45" s="14">
        <f t="shared" si="7"/>
        <v>3449507.98</v>
      </c>
      <c r="G45" s="14">
        <f t="shared" si="7"/>
        <v>1408182.72</v>
      </c>
      <c r="H45" s="14">
        <f t="shared" si="7"/>
        <v>211227.41</v>
      </c>
      <c r="I45" s="14">
        <f t="shared" si="7"/>
        <v>0</v>
      </c>
      <c r="J45" s="14">
        <f t="shared" si="7"/>
        <v>0</v>
      </c>
      <c r="K45" s="14">
        <f t="shared" si="7"/>
        <v>211227.41</v>
      </c>
      <c r="L45" s="14">
        <f t="shared" si="7"/>
        <v>1196955.31</v>
      </c>
      <c r="M45" s="14">
        <f t="shared" si="7"/>
        <v>0</v>
      </c>
      <c r="N45" s="14">
        <f t="shared" si="7"/>
        <v>0</v>
      </c>
      <c r="O45" s="14">
        <f t="shared" si="7"/>
        <v>0</v>
      </c>
      <c r="P45" s="14">
        <f t="shared" si="7"/>
        <v>1196955.31</v>
      </c>
    </row>
    <row r="46" spans="1:16" s="1" customFormat="1" ht="12" customHeight="1">
      <c r="A46" s="44"/>
      <c r="B46" s="3" t="s">
        <v>22</v>
      </c>
      <c r="C46" s="79"/>
      <c r="D46" s="11">
        <f>E46+F46</f>
        <v>2650061.96</v>
      </c>
      <c r="E46" s="11">
        <v>397509.29</v>
      </c>
      <c r="F46" s="11">
        <v>2252552.67</v>
      </c>
      <c r="G46" s="11"/>
      <c r="H46" s="11"/>
      <c r="I46" s="12"/>
      <c r="J46" s="12"/>
      <c r="K46" s="12"/>
      <c r="L46" s="11"/>
      <c r="M46" s="12"/>
      <c r="N46" s="12"/>
      <c r="O46" s="12"/>
      <c r="P46" s="13"/>
    </row>
    <row r="47" spans="1:16" s="1" customFormat="1" ht="12" customHeight="1" thickBot="1">
      <c r="A47" s="44"/>
      <c r="B47" s="35" t="s">
        <v>32</v>
      </c>
      <c r="C47" s="80"/>
      <c r="D47" s="36">
        <f>E47+F47</f>
        <v>1408182.72</v>
      </c>
      <c r="E47" s="36">
        <f>H47</f>
        <v>211227.41</v>
      </c>
      <c r="F47" s="36">
        <f>L47</f>
        <v>1196955.31</v>
      </c>
      <c r="G47" s="36">
        <f>H47+L47</f>
        <v>1408182.72</v>
      </c>
      <c r="H47" s="36">
        <f>I47+J47+K47</f>
        <v>211227.41</v>
      </c>
      <c r="I47" s="37"/>
      <c r="J47" s="37"/>
      <c r="K47" s="37">
        <v>211227.41</v>
      </c>
      <c r="L47" s="36">
        <f>M47+N47+O47+P47</f>
        <v>1196955.31</v>
      </c>
      <c r="M47" s="37"/>
      <c r="N47" s="37"/>
      <c r="O47" s="37"/>
      <c r="P47" s="38">
        <v>1196955.31</v>
      </c>
    </row>
    <row r="48" spans="1:16" ht="18" customHeight="1" thickBot="1">
      <c r="A48" s="59" t="s">
        <v>0</v>
      </c>
      <c r="B48" s="60"/>
      <c r="C48" s="60"/>
      <c r="D48" s="23">
        <f aca="true" t="shared" si="8" ref="D48:P48">D11+D40</f>
        <v>9787178.45</v>
      </c>
      <c r="E48" s="23">
        <f t="shared" si="8"/>
        <v>2281008.4699999997</v>
      </c>
      <c r="F48" s="23">
        <f t="shared" si="8"/>
        <v>7506169.98</v>
      </c>
      <c r="G48" s="23">
        <f t="shared" si="8"/>
        <v>6980747.840000001</v>
      </c>
      <c r="H48" s="23">
        <f t="shared" si="8"/>
        <v>1737248.53</v>
      </c>
      <c r="I48" s="23">
        <f t="shared" si="8"/>
        <v>0</v>
      </c>
      <c r="J48" s="23">
        <f t="shared" si="8"/>
        <v>0</v>
      </c>
      <c r="K48" s="23">
        <f t="shared" si="8"/>
        <v>1737248.53</v>
      </c>
      <c r="L48" s="23">
        <f t="shared" si="8"/>
        <v>5243499.3100000005</v>
      </c>
      <c r="M48" s="23">
        <f t="shared" si="8"/>
        <v>0</v>
      </c>
      <c r="N48" s="23">
        <f t="shared" si="8"/>
        <v>0</v>
      </c>
      <c r="O48" s="23">
        <f t="shared" si="8"/>
        <v>0</v>
      </c>
      <c r="P48" s="24">
        <f t="shared" si="8"/>
        <v>5243499.3100000005</v>
      </c>
    </row>
    <row r="49" spans="1:16" ht="12.75" customHeight="1">
      <c r="A49" s="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ht="12.75">
      <c r="A50" s="9"/>
    </row>
    <row r="51" spans="1:16" ht="12.75">
      <c r="A51" s="9"/>
      <c r="N51" s="47"/>
      <c r="O51" s="47"/>
      <c r="P51" s="47"/>
    </row>
    <row r="52" ht="12.75">
      <c r="A52" s="9"/>
    </row>
    <row r="53" spans="1:16" ht="12.75">
      <c r="A53" s="9"/>
      <c r="N53" s="47"/>
      <c r="O53" s="47"/>
      <c r="P53" s="47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</sheetData>
  <sheetProtection/>
  <mergeCells count="50">
    <mergeCell ref="B35:P35"/>
    <mergeCell ref="C46:C47"/>
    <mergeCell ref="A33:A39"/>
    <mergeCell ref="B33:P33"/>
    <mergeCell ref="B34:P34"/>
    <mergeCell ref="B36:P36"/>
    <mergeCell ref="B23:P23"/>
    <mergeCell ref="B24:P24"/>
    <mergeCell ref="C26:C27"/>
    <mergeCell ref="A28:A32"/>
    <mergeCell ref="B28:P28"/>
    <mergeCell ref="B29:P29"/>
    <mergeCell ref="C31:C32"/>
    <mergeCell ref="A41:A47"/>
    <mergeCell ref="B41:P41"/>
    <mergeCell ref="B42:P42"/>
    <mergeCell ref="B43:P43"/>
    <mergeCell ref="B44:P44"/>
    <mergeCell ref="A18:A22"/>
    <mergeCell ref="B18:P18"/>
    <mergeCell ref="B19:P19"/>
    <mergeCell ref="C21:C22"/>
    <mergeCell ref="A23:A27"/>
    <mergeCell ref="A48:C48"/>
    <mergeCell ref="A4:A9"/>
    <mergeCell ref="E5:E9"/>
    <mergeCell ref="B4:B9"/>
    <mergeCell ref="M8:P8"/>
    <mergeCell ref="L8:L9"/>
    <mergeCell ref="C38:C39"/>
    <mergeCell ref="B12:P12"/>
    <mergeCell ref="B13:P13"/>
    <mergeCell ref="C15:C16"/>
    <mergeCell ref="A2:P2"/>
    <mergeCell ref="E4:F4"/>
    <mergeCell ref="H6:P6"/>
    <mergeCell ref="G5:P5"/>
    <mergeCell ref="C4:C9"/>
    <mergeCell ref="I8:K8"/>
    <mergeCell ref="L7:P7"/>
    <mergeCell ref="A12:A17"/>
    <mergeCell ref="A1:P1"/>
    <mergeCell ref="N53:P53"/>
    <mergeCell ref="N51:P51"/>
    <mergeCell ref="F5:F9"/>
    <mergeCell ref="G6:G9"/>
    <mergeCell ref="H8:H9"/>
    <mergeCell ref="H7:K7"/>
    <mergeCell ref="D4:D9"/>
    <mergeCell ref="G4:P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Karina</cp:lastModifiedBy>
  <cp:lastPrinted>2016-10-03T05:57:04Z</cp:lastPrinted>
  <dcterms:created xsi:type="dcterms:W3CDTF">2002-03-22T09:59:04Z</dcterms:created>
  <dcterms:modified xsi:type="dcterms:W3CDTF">2016-10-03T05:57:06Z</dcterms:modified>
  <cp:category/>
  <cp:version/>
  <cp:contentType/>
  <cp:contentStatus/>
</cp:coreProperties>
</file>