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'Z4'!$A$1:$P$106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<sst xmlns="http://schemas.openxmlformats.org/spreadsheetml/2006/main" count="145" uniqueCount="88">
  <si>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</si>
  <si>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</si>
  <si>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</si>
  <si>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</si>
  <si>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</si>
  <si>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</si>
  <si>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</si>
  <si>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</si>
  <si>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</si>
  <si>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</si>
  <si>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</si>
  <si>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</si>
  <si>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</si>
  <si>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</si>
  <si>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</si>
  <si>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</si>
  <si>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</si>
  <si>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</si>
  <si>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</si>
  <si>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</si>
  <si>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</si>
  <si>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</si>
  <si>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</si>
  <si>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</si>
  <si>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</si>
  <si>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</si>
  <si>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</si>
  <si>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</si>
  <si>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</si>
  <si>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</si>
  <si>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</si>
  <si>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</si>
  <si>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</si>
  <si>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</si>
  <si>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1.2</t>
  </si>
  <si>
    <t>801, 80195</t>
  </si>
  <si>
    <t>2.4</t>
  </si>
  <si>
    <t>Priorytet: VI Rynek pracy otwarty na wszystko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</si>
  <si>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</si>
  <si>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</si>
  <si>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</si>
  <si>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</si>
  <si>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</si>
  <si>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</si>
  <si>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</si>
  <si>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</si>
  <si>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 xml:space="preserve">z tego: dotychczas poniesione 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</si>
  <si>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</si>
  <si>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</si>
  <si>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</si>
  <si>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</si>
  <si>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</si>
  <si>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</si>
  <si>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</si>
  <si>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</si>
  <si>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</si>
  <si>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</si>
  <si>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</si>
  <si>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Poddziałanie 8.1.1  Wspieranie rozwoju kwalifikacji zawodowych i doradztwo dla przedsiębiorstw</t>
  </si>
  <si>
    <t>Tytuł projektu: "Księgowość bez tajemnic" - realizowany przez Powiatowy Urząd Pracy w Olecku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</si>
  <si>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</si>
  <si>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</si>
  <si>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</si>
  <si>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</si>
  <si>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</si>
  <si>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</si>
  <si>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</si>
  <si>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</si>
  <si>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</si>
  <si>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</si>
  <si>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</si>
  <si>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</si>
  <si>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</si>
  <si>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</si>
  <si>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Rok 2013 r.</t>
  </si>
  <si>
    <t>2012 rok</t>
  </si>
  <si>
    <t>Nazwa zadania: "Przebudowa drogi powiatowej nr 1857N dr.woj. nr 655- Orłowo-Wronki-Połom-Straduny (dr.kraj. nr 65)  etap II - budowa drogi na odcinku od km 17+000,00 do km 20+426,26" - realizowany przez Powiatowy Zarząd Dróg</t>
  </si>
  <si>
    <t>2.8</t>
  </si>
  <si>
    <t>Priorytet: VI Rynek pracy otwarty dla wszystkich</t>
  </si>
  <si>
    <t>Poddziałanie 6.1.1 Wsparcie osób pozostających bez zatrudnienia na regionalnym rynku pracy</t>
  </si>
  <si>
    <t xml:space="preserve">Tytuł projektu: "Aktywni mimo barier" - realizowany przez Powiatowy Urząd Pracy w Olecku </t>
  </si>
  <si>
    <t>Program Operacyjny Kapitał Ludzki 2007-2013</t>
  </si>
  <si>
    <t>Priorytet IX. Rozwój wykształcenia i kompetencji w regionach</t>
  </si>
  <si>
    <t xml:space="preserve">Działanie 9.2 Podniesienie atrakcyjności i jakości szkolnictwa zawodowego </t>
  </si>
  <si>
    <t>Tytuł projektu: "Myślimy o przyszłości" - realizowany przez Starostwo Powiatowe w Olecku</t>
  </si>
  <si>
    <t>2.9</t>
  </si>
  <si>
    <t>2015 r.</t>
  </si>
  <si>
    <r>
      <t xml:space="preserve">Załącznik </t>
    </r>
    <r>
      <rPr>
        <b/>
        <sz val="8"/>
        <rFont val="Arial CE"/>
        <family val="0"/>
      </rPr>
      <t xml:space="preserve">Nr 4 </t>
    </r>
    <r>
      <rPr>
        <sz val="8"/>
        <rFont val="Arial CE"/>
        <family val="0"/>
      </rPr>
      <t xml:space="preserve">do </t>
    </r>
    <r>
      <rPr>
        <b/>
        <sz val="8"/>
        <rFont val="Arial CE"/>
        <family val="0"/>
      </rPr>
      <t>Uchwały Rady Powiatu w Olecku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Nr XXI/150 /2012</t>
    </r>
    <r>
      <rPr>
        <sz val="8"/>
        <rFont val="Arial CE"/>
        <family val="0"/>
      </rPr>
      <t xml:space="preserve"> z dnia</t>
    </r>
    <r>
      <rPr>
        <b/>
        <sz val="8"/>
        <rFont val="Arial CE"/>
        <family val="0"/>
      </rPr>
      <t xml:space="preserve"> 14 sierpnia 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</si>
</sst>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25" borderId="1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4" borderId="11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24" borderId="15" xfId="0" applyFont="1" applyFill="1" applyBorder="1" applyAlignment="1">
      <alignment horizontal="left" wrapText="1"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5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4" borderId="1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8" fillId="22" borderId="10" xfId="0" applyNumberFormat="1" applyFont="1" applyFill="1" applyBorder="1" applyAlignment="1">
      <alignment horizontal="right"/>
    </xf>
    <xf numFmtId="4" fontId="8" fillId="22" borderId="12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4" fontId="6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4" fontId="6" fillId="22" borderId="10" xfId="0" applyNumberFormat="1" applyFont="1" applyFill="1" applyBorder="1" applyAlignment="1">
      <alignment horizontal="right"/>
    </xf>
    <xf numFmtId="4" fontId="6" fillId="22" borderId="12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24" borderId="14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2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24" borderId="14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5" borderId="3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4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24" borderId="3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625" style="11" customWidth="1"/>
    <col min="2" max="2" width="48.50390625" style="0" customWidth="1"/>
    <col min="3" max="3" width="10.875" style="0" customWidth="1"/>
    <col min="4" max="4" width="13.00390625" style="0" customWidth="1"/>
    <col min="5" max="5" width="11.625" style="0" customWidth="1"/>
    <col min="6" max="6" width="13.00390625" style="0" customWidth="1"/>
    <col min="7" max="8" width="11.50390625" style="0" customWidth="1"/>
    <col min="11" max="11" width="12.125" style="0" customWidth="1"/>
    <col min="12" max="12" width="12.00390625" style="0" customWidth="1"/>
    <col min="13" max="13" width="16.50390625" style="0" customWidth="1"/>
    <col min="14" max="14" width="15.375" style="0" customWidth="1"/>
    <col min="16" max="16" width="11.625" style="0" customWidth="1"/>
  </cols>
  <sheetData>
    <row r="1" spans="1:16" ht="18.75" customHeight="1">
      <c r="A1" s="20"/>
      <c r="K1" s="127" t="s">
        <v>87</v>
      </c>
      <c r="L1" s="127"/>
      <c r="M1" s="127"/>
      <c r="N1" s="127"/>
      <c r="O1" s="127"/>
      <c r="P1" s="127"/>
    </row>
    <row r="2" spans="1:16" ht="13.5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ht="9.75" customHeight="1" thickBot="1">
      <c r="A3" s="20"/>
    </row>
    <row r="4" spans="1:16" ht="12" customHeight="1">
      <c r="A4" s="118" t="s">
        <v>4</v>
      </c>
      <c r="B4" s="120" t="s">
        <v>7</v>
      </c>
      <c r="C4" s="120" t="s">
        <v>8</v>
      </c>
      <c r="D4" s="120" t="s">
        <v>57</v>
      </c>
      <c r="E4" s="112" t="s">
        <v>3</v>
      </c>
      <c r="F4" s="112"/>
      <c r="G4" s="112" t="s">
        <v>9</v>
      </c>
      <c r="H4" s="112"/>
      <c r="I4" s="112"/>
      <c r="J4" s="112"/>
      <c r="K4" s="112"/>
      <c r="L4" s="112"/>
      <c r="M4" s="112"/>
      <c r="N4" s="112"/>
      <c r="O4" s="112"/>
      <c r="P4" s="126"/>
    </row>
    <row r="5" spans="1:16" ht="12.75" customHeight="1">
      <c r="A5" s="119"/>
      <c r="B5" s="117"/>
      <c r="C5" s="117"/>
      <c r="D5" s="117"/>
      <c r="E5" s="117" t="s">
        <v>55</v>
      </c>
      <c r="F5" s="117" t="s">
        <v>10</v>
      </c>
      <c r="G5" s="115" t="s">
        <v>75</v>
      </c>
      <c r="H5" s="115"/>
      <c r="I5" s="115"/>
      <c r="J5" s="115"/>
      <c r="K5" s="115"/>
      <c r="L5" s="115"/>
      <c r="M5" s="115"/>
      <c r="N5" s="115"/>
      <c r="O5" s="115"/>
      <c r="P5" s="116"/>
    </row>
    <row r="6" spans="1:16" ht="12.75" customHeight="1">
      <c r="A6" s="119"/>
      <c r="B6" s="117"/>
      <c r="C6" s="117"/>
      <c r="D6" s="117"/>
      <c r="E6" s="117"/>
      <c r="F6" s="117"/>
      <c r="G6" s="117" t="s">
        <v>11</v>
      </c>
      <c r="H6" s="113" t="s">
        <v>12</v>
      </c>
      <c r="I6" s="113"/>
      <c r="J6" s="113"/>
      <c r="K6" s="113"/>
      <c r="L6" s="113"/>
      <c r="M6" s="113"/>
      <c r="N6" s="113"/>
      <c r="O6" s="113"/>
      <c r="P6" s="114"/>
    </row>
    <row r="7" spans="1:16" ht="12.75" customHeight="1">
      <c r="A7" s="119"/>
      <c r="B7" s="117"/>
      <c r="C7" s="117"/>
      <c r="D7" s="117"/>
      <c r="E7" s="117"/>
      <c r="F7" s="117"/>
      <c r="G7" s="117"/>
      <c r="H7" s="115" t="s">
        <v>13</v>
      </c>
      <c r="I7" s="115"/>
      <c r="J7" s="115"/>
      <c r="K7" s="115"/>
      <c r="L7" s="117" t="s">
        <v>10</v>
      </c>
      <c r="M7" s="117"/>
      <c r="N7" s="117"/>
      <c r="O7" s="117"/>
      <c r="P7" s="124"/>
    </row>
    <row r="8" spans="1:16" ht="12.75" customHeight="1">
      <c r="A8" s="119"/>
      <c r="B8" s="117"/>
      <c r="C8" s="117"/>
      <c r="D8" s="117"/>
      <c r="E8" s="117"/>
      <c r="F8" s="117"/>
      <c r="G8" s="117"/>
      <c r="H8" s="117" t="s">
        <v>14</v>
      </c>
      <c r="I8" s="125" t="s">
        <v>15</v>
      </c>
      <c r="J8" s="125"/>
      <c r="K8" s="125"/>
      <c r="L8" s="117" t="s">
        <v>16</v>
      </c>
      <c r="M8" s="117" t="s">
        <v>15</v>
      </c>
      <c r="N8" s="117"/>
      <c r="O8" s="117"/>
      <c r="P8" s="124"/>
    </row>
    <row r="9" spans="1:16" ht="37.5" customHeight="1">
      <c r="A9" s="119"/>
      <c r="B9" s="117"/>
      <c r="C9" s="117"/>
      <c r="D9" s="117"/>
      <c r="E9" s="117"/>
      <c r="F9" s="117"/>
      <c r="G9" s="117"/>
      <c r="H9" s="117"/>
      <c r="I9" s="10" t="s">
        <v>17</v>
      </c>
      <c r="J9" s="10" t="s">
        <v>18</v>
      </c>
      <c r="K9" s="10" t="s">
        <v>19</v>
      </c>
      <c r="L9" s="117"/>
      <c r="M9" s="10" t="s">
        <v>20</v>
      </c>
      <c r="N9" s="10" t="s">
        <v>17</v>
      </c>
      <c r="O9" s="10" t="s">
        <v>18</v>
      </c>
      <c r="P9" s="14" t="s">
        <v>19</v>
      </c>
    </row>
    <row r="10" spans="1:16" s="6" customFormat="1" ht="12" customHeight="1">
      <c r="A10" s="1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7">
        <v>16</v>
      </c>
    </row>
    <row r="11" spans="1:16" s="6" customFormat="1" ht="14.25" customHeight="1">
      <c r="A11" s="21" t="s">
        <v>5</v>
      </c>
      <c r="B11" s="25" t="s">
        <v>51</v>
      </c>
      <c r="C11" s="26"/>
      <c r="D11" s="73">
        <f>D17+D26</f>
        <v>6445905.9399999995</v>
      </c>
      <c r="E11" s="73">
        <f aca="true" t="shared" si="0" ref="E11:P11">E17+E26</f>
        <v>1933772.0899999999</v>
      </c>
      <c r="F11" s="73">
        <f t="shared" si="0"/>
        <v>4512133.85</v>
      </c>
      <c r="G11" s="73">
        <f t="shared" si="0"/>
        <v>2852845.5</v>
      </c>
      <c r="H11" s="73">
        <f t="shared" si="0"/>
        <v>855853.65</v>
      </c>
      <c r="I11" s="73">
        <f t="shared" si="0"/>
        <v>0</v>
      </c>
      <c r="J11" s="73">
        <f t="shared" si="0"/>
        <v>0</v>
      </c>
      <c r="K11" s="73">
        <f t="shared" si="0"/>
        <v>855853.65</v>
      </c>
      <c r="L11" s="73">
        <f t="shared" si="0"/>
        <v>1996991.85</v>
      </c>
      <c r="M11" s="73">
        <f t="shared" si="0"/>
        <v>0</v>
      </c>
      <c r="N11" s="73">
        <f t="shared" si="0"/>
        <v>0</v>
      </c>
      <c r="O11" s="73">
        <f t="shared" si="0"/>
        <v>0</v>
      </c>
      <c r="P11" s="74">
        <f t="shared" si="0"/>
        <v>1996991.85</v>
      </c>
    </row>
    <row r="12" spans="1:16" s="1" customFormat="1" ht="15" customHeight="1">
      <c r="A12" s="99" t="s">
        <v>21</v>
      </c>
      <c r="B12" s="82" t="s">
        <v>25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1:16" s="1" customFormat="1" ht="12.75">
      <c r="A13" s="99"/>
      <c r="B13" s="84" t="s">
        <v>67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1:16" s="1" customFormat="1" ht="12.75">
      <c r="A14" s="99"/>
      <c r="B14" s="84" t="s">
        <v>68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16" s="1" customFormat="1" ht="12.75">
      <c r="A15" s="99"/>
      <c r="B15" s="106" t="s">
        <v>69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6" s="1" customFormat="1" ht="12.75">
      <c r="A16" s="99"/>
      <c r="B16" s="88" t="s">
        <v>76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</row>
    <row r="17" spans="1:16" s="1" customFormat="1" ht="14.25" customHeight="1">
      <c r="A17" s="99"/>
      <c r="B17" s="12" t="s">
        <v>22</v>
      </c>
      <c r="C17" s="22" t="s">
        <v>26</v>
      </c>
      <c r="D17" s="65">
        <f aca="true" t="shared" si="1" ref="D17:P17">D18+D19+D20</f>
        <v>4601598.12</v>
      </c>
      <c r="E17" s="71">
        <f t="shared" si="1"/>
        <v>1380479.44</v>
      </c>
      <c r="F17" s="71">
        <f t="shared" si="1"/>
        <v>3221118.68</v>
      </c>
      <c r="G17" s="71">
        <f t="shared" si="1"/>
        <v>1084926.6800000002</v>
      </c>
      <c r="H17" s="71">
        <f t="shared" si="1"/>
        <v>325478</v>
      </c>
      <c r="I17" s="71">
        <f t="shared" si="1"/>
        <v>0</v>
      </c>
      <c r="J17" s="71">
        <f t="shared" si="1"/>
        <v>0</v>
      </c>
      <c r="K17" s="71">
        <f t="shared" si="1"/>
        <v>325478</v>
      </c>
      <c r="L17" s="71">
        <f t="shared" si="1"/>
        <v>759448.68</v>
      </c>
      <c r="M17" s="71">
        <f t="shared" si="1"/>
        <v>0</v>
      </c>
      <c r="N17" s="71">
        <f t="shared" si="1"/>
        <v>0</v>
      </c>
      <c r="O17" s="71">
        <f t="shared" si="1"/>
        <v>0</v>
      </c>
      <c r="P17" s="72">
        <f t="shared" si="1"/>
        <v>759448.68</v>
      </c>
    </row>
    <row r="18" spans="1:16" s="1" customFormat="1" ht="12.75">
      <c r="A18" s="99"/>
      <c r="B18" s="29" t="s">
        <v>46</v>
      </c>
      <c r="C18" s="107"/>
      <c r="D18" s="67">
        <f>SUM(E18+F18)</f>
        <v>0</v>
      </c>
      <c r="E18" s="67"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1:16" s="1" customFormat="1" ht="12.75">
      <c r="A19" s="99"/>
      <c r="B19" s="17" t="s">
        <v>38</v>
      </c>
      <c r="C19" s="108"/>
      <c r="D19" s="69">
        <f>E19+F19</f>
        <v>1084926.6800000002</v>
      </c>
      <c r="E19" s="69">
        <f>H19</f>
        <v>325478</v>
      </c>
      <c r="F19" s="69">
        <f>L19</f>
        <v>759448.68</v>
      </c>
      <c r="G19" s="69">
        <f>H19+L19</f>
        <v>1084926.6800000002</v>
      </c>
      <c r="H19" s="69">
        <f>K19</f>
        <v>325478</v>
      </c>
      <c r="I19" s="69"/>
      <c r="J19" s="69"/>
      <c r="K19" s="69">
        <v>325478</v>
      </c>
      <c r="L19" s="69">
        <f>P19</f>
        <v>759448.68</v>
      </c>
      <c r="M19" s="69"/>
      <c r="N19" s="69"/>
      <c r="O19" s="69"/>
      <c r="P19" s="70">
        <v>759448.68</v>
      </c>
    </row>
    <row r="20" spans="1:16" s="1" customFormat="1" ht="15" customHeight="1">
      <c r="A20" s="99"/>
      <c r="B20" s="16" t="s">
        <v>74</v>
      </c>
      <c r="C20" s="131"/>
      <c r="D20" s="67">
        <f>E20+F20</f>
        <v>3516671.44</v>
      </c>
      <c r="E20" s="67">
        <v>1055001.44</v>
      </c>
      <c r="F20" s="67">
        <v>2461670</v>
      </c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1:16" s="1" customFormat="1" ht="15" customHeight="1">
      <c r="A21" s="99" t="s">
        <v>34</v>
      </c>
      <c r="B21" s="82" t="s">
        <v>25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1:16" s="1" customFormat="1" ht="15" customHeight="1">
      <c r="A22" s="99"/>
      <c r="B22" s="84" t="s">
        <v>67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</row>
    <row r="23" spans="1:16" s="1" customFormat="1" ht="15" customHeight="1">
      <c r="A23" s="99"/>
      <c r="B23" s="84" t="s">
        <v>68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</row>
    <row r="24" spans="1:16" s="1" customFormat="1" ht="15" customHeight="1">
      <c r="A24" s="99"/>
      <c r="B24" s="106" t="s">
        <v>69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</row>
    <row r="25" spans="1:16" s="1" customFormat="1" ht="15" customHeight="1">
      <c r="A25" s="99"/>
      <c r="B25" s="106" t="s">
        <v>70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</row>
    <row r="26" spans="1:16" s="1" customFormat="1" ht="15" customHeight="1">
      <c r="A26" s="99"/>
      <c r="B26" s="12" t="s">
        <v>22</v>
      </c>
      <c r="C26" s="22" t="s">
        <v>26</v>
      </c>
      <c r="D26" s="65">
        <f>D27+D28</f>
        <v>1844307.8199999998</v>
      </c>
      <c r="E26" s="65">
        <f aca="true" t="shared" si="2" ref="E26:P26">E27+E28</f>
        <v>553292.65</v>
      </c>
      <c r="F26" s="65">
        <f t="shared" si="2"/>
        <v>1291015.17</v>
      </c>
      <c r="G26" s="65">
        <f t="shared" si="2"/>
        <v>1767918.8199999998</v>
      </c>
      <c r="H26" s="65">
        <f t="shared" si="2"/>
        <v>530375.65</v>
      </c>
      <c r="I26" s="65">
        <f t="shared" si="2"/>
        <v>0</v>
      </c>
      <c r="J26" s="65">
        <f t="shared" si="2"/>
        <v>0</v>
      </c>
      <c r="K26" s="65">
        <f t="shared" si="2"/>
        <v>530375.65</v>
      </c>
      <c r="L26" s="65">
        <f t="shared" si="2"/>
        <v>1237543.17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6">
        <f t="shared" si="2"/>
        <v>1237543.17</v>
      </c>
    </row>
    <row r="27" spans="1:16" s="1" customFormat="1" ht="15" customHeight="1">
      <c r="A27" s="99"/>
      <c r="B27" s="29" t="s">
        <v>46</v>
      </c>
      <c r="C27" s="107"/>
      <c r="D27" s="67">
        <v>76389</v>
      </c>
      <c r="E27" s="67">
        <v>22917</v>
      </c>
      <c r="F27" s="67">
        <v>53472</v>
      </c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1" customFormat="1" ht="15" customHeight="1">
      <c r="A28" s="99"/>
      <c r="B28" s="17" t="s">
        <v>38</v>
      </c>
      <c r="C28" s="108"/>
      <c r="D28" s="69">
        <f>E28+F28</f>
        <v>1767918.8199999998</v>
      </c>
      <c r="E28" s="69">
        <f>H28</f>
        <v>530375.65</v>
      </c>
      <c r="F28" s="69">
        <f>L28</f>
        <v>1237543.17</v>
      </c>
      <c r="G28" s="69">
        <f>H28+L28</f>
        <v>1767918.8199999998</v>
      </c>
      <c r="H28" s="69">
        <f>K28</f>
        <v>530375.65</v>
      </c>
      <c r="I28" s="69"/>
      <c r="J28" s="69"/>
      <c r="K28" s="69">
        <v>530375.65</v>
      </c>
      <c r="L28" s="69">
        <f>P28</f>
        <v>1237543.17</v>
      </c>
      <c r="M28" s="69"/>
      <c r="N28" s="69"/>
      <c r="O28" s="69"/>
      <c r="P28" s="70">
        <v>1237543.17</v>
      </c>
    </row>
    <row r="29" spans="1:16" s="1" customFormat="1" ht="16.5" customHeight="1">
      <c r="A29" s="28" t="s">
        <v>6</v>
      </c>
      <c r="B29" s="8" t="s">
        <v>56</v>
      </c>
      <c r="C29" s="8"/>
      <c r="D29" s="75">
        <f>D34+D41+D51+D59++D66+D75+D85+D94+D102</f>
        <v>3516052.02</v>
      </c>
      <c r="E29" s="75">
        <f aca="true" t="shared" si="3" ref="E29:P29">E34+E41+E51+E59++E66+E75+E85+E94+E102</f>
        <v>513715.14999999997</v>
      </c>
      <c r="F29" s="75">
        <f t="shared" si="3"/>
        <v>3002336.87</v>
      </c>
      <c r="G29" s="75">
        <f t="shared" si="3"/>
        <v>934680.5900000001</v>
      </c>
      <c r="H29" s="75">
        <f t="shared" si="3"/>
        <v>128614.43</v>
      </c>
      <c r="I29" s="75">
        <f t="shared" si="3"/>
        <v>0</v>
      </c>
      <c r="J29" s="75">
        <f t="shared" si="3"/>
        <v>0</v>
      </c>
      <c r="K29" s="75">
        <f t="shared" si="3"/>
        <v>128614.43</v>
      </c>
      <c r="L29" s="75">
        <f t="shared" si="3"/>
        <v>806066.1599999999</v>
      </c>
      <c r="M29" s="75">
        <f t="shared" si="3"/>
        <v>0</v>
      </c>
      <c r="N29" s="75">
        <f t="shared" si="3"/>
        <v>0</v>
      </c>
      <c r="O29" s="75">
        <f t="shared" si="3"/>
        <v>0</v>
      </c>
      <c r="P29" s="75">
        <f t="shared" si="3"/>
        <v>806066.1599999999</v>
      </c>
    </row>
    <row r="30" spans="1:17" s="1" customFormat="1" ht="16.5" customHeight="1">
      <c r="A30" s="99" t="s">
        <v>53</v>
      </c>
      <c r="B30" s="82" t="s">
        <v>30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  <c r="Q30" s="7"/>
    </row>
    <row r="31" spans="1:17" s="1" customFormat="1" ht="13.5" customHeight="1">
      <c r="A31" s="99"/>
      <c r="B31" s="84" t="s">
        <v>31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  <c r="Q31" s="7"/>
    </row>
    <row r="32" spans="1:17" s="1" customFormat="1" ht="12.75">
      <c r="A32" s="99"/>
      <c r="B32" s="88" t="s">
        <v>32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Q32" s="7"/>
    </row>
    <row r="33" spans="1:16" s="1" customFormat="1" ht="12.75">
      <c r="A33" s="99"/>
      <c r="B33" s="84" t="s">
        <v>33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</row>
    <row r="34" spans="1:16" s="1" customFormat="1" ht="12.75">
      <c r="A34" s="99"/>
      <c r="B34" s="12" t="s">
        <v>22</v>
      </c>
      <c r="C34" s="22" t="s">
        <v>35</v>
      </c>
      <c r="D34" s="57">
        <f>D35+D36</f>
        <v>285062.07</v>
      </c>
      <c r="E34" s="57">
        <f aca="true" t="shared" si="4" ref="E34:P34">E35+E36</f>
        <v>42755.24</v>
      </c>
      <c r="F34" s="57">
        <f t="shared" si="4"/>
        <v>242306.83000000002</v>
      </c>
      <c r="G34" s="57">
        <f t="shared" si="4"/>
        <v>43502.07</v>
      </c>
      <c r="H34" s="57">
        <f t="shared" si="4"/>
        <v>6525.24</v>
      </c>
      <c r="I34" s="57">
        <f t="shared" si="4"/>
        <v>0</v>
      </c>
      <c r="J34" s="57">
        <f t="shared" si="4"/>
        <v>0</v>
      </c>
      <c r="K34" s="57">
        <f t="shared" si="4"/>
        <v>6525.24</v>
      </c>
      <c r="L34" s="57">
        <f t="shared" si="4"/>
        <v>36976.83</v>
      </c>
      <c r="M34" s="57">
        <f t="shared" si="4"/>
        <v>0</v>
      </c>
      <c r="N34" s="57">
        <f t="shared" si="4"/>
        <v>0</v>
      </c>
      <c r="O34" s="57">
        <f t="shared" si="4"/>
        <v>0</v>
      </c>
      <c r="P34" s="58">
        <f t="shared" si="4"/>
        <v>36976.83</v>
      </c>
    </row>
    <row r="35" spans="1:16" s="1" customFormat="1" ht="15" customHeight="1">
      <c r="A35" s="99"/>
      <c r="B35" s="4" t="s">
        <v>52</v>
      </c>
      <c r="C35" s="90"/>
      <c r="D35" s="62">
        <v>241560</v>
      </c>
      <c r="E35" s="62">
        <v>36230</v>
      </c>
      <c r="F35" s="62">
        <v>205330</v>
      </c>
      <c r="G35" s="62"/>
      <c r="H35" s="62"/>
      <c r="I35" s="62"/>
      <c r="J35" s="62"/>
      <c r="K35" s="62"/>
      <c r="L35" s="62"/>
      <c r="M35" s="62"/>
      <c r="N35" s="62"/>
      <c r="O35" s="62"/>
      <c r="P35" s="63"/>
    </row>
    <row r="36" spans="1:16" s="1" customFormat="1" ht="12.75">
      <c r="A36" s="99"/>
      <c r="B36" s="5" t="s">
        <v>38</v>
      </c>
      <c r="C36" s="91"/>
      <c r="D36" s="59">
        <f>E36+F36</f>
        <v>43502.07</v>
      </c>
      <c r="E36" s="59">
        <f>H36</f>
        <v>6525.24</v>
      </c>
      <c r="F36" s="59">
        <f>L36</f>
        <v>36976.83</v>
      </c>
      <c r="G36" s="59">
        <f>H36+L36</f>
        <v>43502.07</v>
      </c>
      <c r="H36" s="59">
        <f>K36</f>
        <v>6525.24</v>
      </c>
      <c r="I36" s="59">
        <v>0</v>
      </c>
      <c r="J36" s="59">
        <v>0</v>
      </c>
      <c r="K36" s="59">
        <v>6525.24</v>
      </c>
      <c r="L36" s="59">
        <f>P36</f>
        <v>36976.83</v>
      </c>
      <c r="M36" s="59">
        <v>0</v>
      </c>
      <c r="N36" s="59">
        <v>0</v>
      </c>
      <c r="O36" s="59">
        <v>0</v>
      </c>
      <c r="P36" s="64">
        <v>36976.83</v>
      </c>
    </row>
    <row r="37" spans="1:16" s="1" customFormat="1" ht="12.75">
      <c r="A37" s="79" t="s">
        <v>54</v>
      </c>
      <c r="B37" s="82" t="s">
        <v>81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3"/>
    </row>
    <row r="38" spans="1:16" s="1" customFormat="1" ht="12.75">
      <c r="A38" s="80"/>
      <c r="B38" s="84" t="s">
        <v>82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</row>
    <row r="39" spans="1:16" s="1" customFormat="1" ht="12.75">
      <c r="A39" s="80"/>
      <c r="B39" s="86" t="s">
        <v>83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  <row r="40" spans="1:16" s="1" customFormat="1" ht="12.75">
      <c r="A40" s="80"/>
      <c r="B40" s="88" t="s">
        <v>84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</row>
    <row r="41" spans="1:16" s="1" customFormat="1" ht="12.75">
      <c r="A41" s="80"/>
      <c r="B41" s="12" t="s">
        <v>22</v>
      </c>
      <c r="C41" s="22" t="s">
        <v>35</v>
      </c>
      <c r="D41" s="57">
        <f>D42+D43+D44+D45+D46</f>
        <v>593442</v>
      </c>
      <c r="E41" s="57">
        <f>E42+E43+E44+E45+E46</f>
        <v>89016.29999999999</v>
      </c>
      <c r="F41" s="57">
        <f>F42+F43+F44+F45+F46</f>
        <v>504425.69999999995</v>
      </c>
      <c r="G41" s="57">
        <f aca="true" t="shared" si="5" ref="G41:P41">G42+G43</f>
        <v>52295</v>
      </c>
      <c r="H41" s="57">
        <f t="shared" si="5"/>
        <v>7844.25</v>
      </c>
      <c r="I41" s="57">
        <f t="shared" si="5"/>
        <v>0</v>
      </c>
      <c r="J41" s="57">
        <f t="shared" si="5"/>
        <v>0</v>
      </c>
      <c r="K41" s="57">
        <f t="shared" si="5"/>
        <v>7844.25</v>
      </c>
      <c r="L41" s="57">
        <f t="shared" si="5"/>
        <v>44450.75</v>
      </c>
      <c r="M41" s="57">
        <f t="shared" si="5"/>
        <v>0</v>
      </c>
      <c r="N41" s="57">
        <f t="shared" si="5"/>
        <v>0</v>
      </c>
      <c r="O41" s="57">
        <f t="shared" si="5"/>
        <v>0</v>
      </c>
      <c r="P41" s="58">
        <f t="shared" si="5"/>
        <v>44450.75</v>
      </c>
    </row>
    <row r="42" spans="1:16" s="1" customFormat="1" ht="12.75">
      <c r="A42" s="80"/>
      <c r="B42" s="4" t="s">
        <v>52</v>
      </c>
      <c r="C42" s="90"/>
      <c r="D42" s="62">
        <v>0</v>
      </c>
      <c r="E42" s="62">
        <v>0</v>
      </c>
      <c r="F42" s="62">
        <v>0</v>
      </c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1:16" s="1" customFormat="1" ht="12.75">
      <c r="A43" s="80"/>
      <c r="B43" s="5" t="s">
        <v>38</v>
      </c>
      <c r="C43" s="91"/>
      <c r="D43" s="59">
        <f>E43+F43</f>
        <v>52295</v>
      </c>
      <c r="E43" s="59">
        <f>H43</f>
        <v>7844.25</v>
      </c>
      <c r="F43" s="59">
        <f>L43</f>
        <v>44450.75</v>
      </c>
      <c r="G43" s="59">
        <f>H43+L43</f>
        <v>52295</v>
      </c>
      <c r="H43" s="59">
        <f>K43</f>
        <v>7844.25</v>
      </c>
      <c r="I43" s="59">
        <v>0</v>
      </c>
      <c r="J43" s="59">
        <v>0</v>
      </c>
      <c r="K43" s="59">
        <v>7844.25</v>
      </c>
      <c r="L43" s="59">
        <f>P43</f>
        <v>44450.75</v>
      </c>
      <c r="M43" s="59">
        <v>0</v>
      </c>
      <c r="N43" s="59">
        <v>0</v>
      </c>
      <c r="O43" s="59">
        <v>0</v>
      </c>
      <c r="P43" s="64">
        <v>44450.75</v>
      </c>
    </row>
    <row r="44" spans="1:16" s="1" customFormat="1" ht="12.75">
      <c r="A44" s="80"/>
      <c r="B44" s="11" t="s">
        <v>39</v>
      </c>
      <c r="C44" s="76"/>
      <c r="D44" s="35">
        <f>E44+F44</f>
        <v>230139</v>
      </c>
      <c r="E44" s="35">
        <v>34520.85</v>
      </c>
      <c r="F44" s="35">
        <v>195618.15</v>
      </c>
      <c r="G44" s="35"/>
      <c r="H44" s="35"/>
      <c r="I44" s="35"/>
      <c r="J44" s="35"/>
      <c r="K44" s="35"/>
      <c r="L44" s="35"/>
      <c r="M44" s="35"/>
      <c r="N44" s="59"/>
      <c r="O44" s="59"/>
      <c r="P44" s="64"/>
    </row>
    <row r="45" spans="1:16" s="1" customFormat="1" ht="12.75">
      <c r="A45" s="80"/>
      <c r="B45" s="11" t="s">
        <v>60</v>
      </c>
      <c r="C45" s="76"/>
      <c r="D45" s="35">
        <f>E45+F45</f>
        <v>175704</v>
      </c>
      <c r="E45" s="35">
        <v>26355.6</v>
      </c>
      <c r="F45" s="35">
        <v>149348.4</v>
      </c>
      <c r="G45" s="35"/>
      <c r="H45" s="35"/>
      <c r="I45" s="35"/>
      <c r="J45" s="35"/>
      <c r="K45" s="35"/>
      <c r="L45" s="35"/>
      <c r="M45" s="35"/>
      <c r="N45" s="59"/>
      <c r="O45" s="59"/>
      <c r="P45" s="64"/>
    </row>
    <row r="46" spans="1:16" s="1" customFormat="1" ht="12.75">
      <c r="A46" s="81"/>
      <c r="B46" s="11" t="s">
        <v>86</v>
      </c>
      <c r="C46" s="76"/>
      <c r="D46" s="35">
        <f>E46+F46</f>
        <v>135304</v>
      </c>
      <c r="E46" s="35">
        <v>20295.6</v>
      </c>
      <c r="F46" s="35">
        <v>115008.4</v>
      </c>
      <c r="G46" s="35"/>
      <c r="H46" s="35"/>
      <c r="I46" s="35"/>
      <c r="J46" s="35"/>
      <c r="K46" s="35"/>
      <c r="L46" s="35"/>
      <c r="M46" s="35"/>
      <c r="N46" s="59"/>
      <c r="O46" s="59"/>
      <c r="P46" s="64"/>
    </row>
    <row r="47" spans="1:16" s="1" customFormat="1" ht="16.5" customHeight="1">
      <c r="A47" s="99" t="s">
        <v>48</v>
      </c>
      <c r="B47" s="82" t="s">
        <v>37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3"/>
    </row>
    <row r="48" spans="1:16" s="1" customFormat="1" ht="12" customHeight="1">
      <c r="A48" s="99"/>
      <c r="B48" s="84" t="s">
        <v>49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5"/>
    </row>
    <row r="49" spans="1:16" s="1" customFormat="1" ht="12" customHeight="1">
      <c r="A49" s="99"/>
      <c r="B49" s="88" t="s">
        <v>66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1" customFormat="1" ht="12" customHeight="1">
      <c r="A50" s="99"/>
      <c r="B50" s="121" t="s">
        <v>65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3"/>
    </row>
    <row r="51" spans="1:16" s="1" customFormat="1" ht="16.5" customHeight="1">
      <c r="A51" s="99"/>
      <c r="B51" s="12" t="s">
        <v>22</v>
      </c>
      <c r="C51" s="22" t="s">
        <v>40</v>
      </c>
      <c r="D51" s="57">
        <f>D52+D53+D54</f>
        <v>303838</v>
      </c>
      <c r="E51" s="57">
        <f aca="true" t="shared" si="6" ref="E51:P51">E52+E53+E54</f>
        <v>0</v>
      </c>
      <c r="F51" s="57">
        <f t="shared" si="6"/>
        <v>303838</v>
      </c>
      <c r="G51" s="57">
        <f t="shared" si="6"/>
        <v>77281</v>
      </c>
      <c r="H51" s="57">
        <f t="shared" si="6"/>
        <v>0</v>
      </c>
      <c r="I51" s="57">
        <f t="shared" si="6"/>
        <v>0</v>
      </c>
      <c r="J51" s="57">
        <f t="shared" si="6"/>
        <v>0</v>
      </c>
      <c r="K51" s="57">
        <f t="shared" si="6"/>
        <v>0</v>
      </c>
      <c r="L51" s="57">
        <f t="shared" si="6"/>
        <v>77281</v>
      </c>
      <c r="M51" s="57">
        <f t="shared" si="6"/>
        <v>0</v>
      </c>
      <c r="N51" s="57">
        <f t="shared" si="6"/>
        <v>0</v>
      </c>
      <c r="O51" s="57">
        <f t="shared" si="6"/>
        <v>0</v>
      </c>
      <c r="P51" s="58">
        <f t="shared" si="6"/>
        <v>77281</v>
      </c>
    </row>
    <row r="52" spans="1:16" s="1" customFormat="1" ht="16.5" customHeight="1">
      <c r="A52" s="99"/>
      <c r="B52" s="4" t="s">
        <v>52</v>
      </c>
      <c r="C52" s="129"/>
      <c r="D52" s="48">
        <v>211345</v>
      </c>
      <c r="E52" s="48"/>
      <c r="F52" s="48">
        <v>211345</v>
      </c>
      <c r="G52" s="48"/>
      <c r="H52" s="48"/>
      <c r="I52" s="55"/>
      <c r="J52" s="55"/>
      <c r="K52" s="55"/>
      <c r="L52" s="48"/>
      <c r="M52" s="55"/>
      <c r="N52" s="55"/>
      <c r="O52" s="55"/>
      <c r="P52" s="56"/>
    </row>
    <row r="53" spans="1:16" s="19" customFormat="1" ht="12" customHeight="1">
      <c r="A53" s="99"/>
      <c r="B53" s="5" t="s">
        <v>38</v>
      </c>
      <c r="C53" s="130"/>
      <c r="D53" s="59">
        <f>F53</f>
        <v>77281</v>
      </c>
      <c r="E53" s="59"/>
      <c r="F53" s="59">
        <f>G53</f>
        <v>77281</v>
      </c>
      <c r="G53" s="59">
        <f>L53</f>
        <v>77281</v>
      </c>
      <c r="H53" s="59"/>
      <c r="I53" s="60"/>
      <c r="J53" s="60"/>
      <c r="K53" s="60"/>
      <c r="L53" s="59">
        <f>P53</f>
        <v>77281</v>
      </c>
      <c r="M53" s="60"/>
      <c r="N53" s="60"/>
      <c r="O53" s="60"/>
      <c r="P53" s="61">
        <v>77281</v>
      </c>
    </row>
    <row r="54" spans="1:16" s="1" customFormat="1" ht="12" customHeight="1">
      <c r="A54" s="99"/>
      <c r="B54" s="4" t="s">
        <v>39</v>
      </c>
      <c r="C54" s="130"/>
      <c r="D54" s="48">
        <f>F54</f>
        <v>15212</v>
      </c>
      <c r="E54" s="48"/>
      <c r="F54" s="48">
        <v>15212</v>
      </c>
      <c r="G54" s="48"/>
      <c r="H54" s="48"/>
      <c r="I54" s="55"/>
      <c r="J54" s="55"/>
      <c r="K54" s="55"/>
      <c r="L54" s="48"/>
      <c r="M54" s="55"/>
      <c r="N54" s="55"/>
      <c r="O54" s="55"/>
      <c r="P54" s="56"/>
    </row>
    <row r="55" spans="1:16" s="1" customFormat="1" ht="12" customHeight="1">
      <c r="A55" s="79" t="s">
        <v>36</v>
      </c>
      <c r="B55" s="101" t="s">
        <v>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</row>
    <row r="56" spans="1:16" s="1" customFormat="1" ht="12" customHeight="1">
      <c r="A56" s="80"/>
      <c r="B56" s="94" t="s">
        <v>0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</row>
    <row r="57" spans="1:16" s="1" customFormat="1" ht="12" customHeight="1">
      <c r="A57" s="80"/>
      <c r="B57" s="94" t="s">
        <v>58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5"/>
    </row>
    <row r="58" spans="1:16" s="1" customFormat="1" ht="12" customHeight="1">
      <c r="A58" s="80"/>
      <c r="B58" s="92" t="s">
        <v>59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3"/>
    </row>
    <row r="59" spans="1:16" s="1" customFormat="1" ht="12" customHeight="1">
      <c r="A59" s="80"/>
      <c r="B59" s="18" t="s">
        <v>22</v>
      </c>
      <c r="C59" s="22" t="s">
        <v>42</v>
      </c>
      <c r="D59" s="33">
        <f>D60+D61</f>
        <v>250579.7</v>
      </c>
      <c r="E59" s="33">
        <f aca="true" t="shared" si="7" ref="E59:P59">E60+E61</f>
        <v>69462.46</v>
      </c>
      <c r="F59" s="33">
        <f t="shared" si="7"/>
        <v>181117.24</v>
      </c>
      <c r="G59" s="33">
        <f t="shared" si="7"/>
        <v>6549.7</v>
      </c>
      <c r="H59" s="33">
        <f t="shared" si="7"/>
        <v>982.46</v>
      </c>
      <c r="I59" s="33">
        <f t="shared" si="7"/>
        <v>0</v>
      </c>
      <c r="J59" s="33">
        <f t="shared" si="7"/>
        <v>0</v>
      </c>
      <c r="K59" s="33">
        <f t="shared" si="7"/>
        <v>982.46</v>
      </c>
      <c r="L59" s="33">
        <f t="shared" si="7"/>
        <v>5567.24</v>
      </c>
      <c r="M59" s="33">
        <f t="shared" si="7"/>
        <v>0</v>
      </c>
      <c r="N59" s="33">
        <f t="shared" si="7"/>
        <v>0</v>
      </c>
      <c r="O59" s="33">
        <f t="shared" si="7"/>
        <v>0</v>
      </c>
      <c r="P59" s="34">
        <f t="shared" si="7"/>
        <v>5567.24</v>
      </c>
    </row>
    <row r="60" spans="1:16" s="1" customFormat="1" ht="12" customHeight="1">
      <c r="A60" s="80"/>
      <c r="B60" s="4" t="s">
        <v>52</v>
      </c>
      <c r="C60" s="129"/>
      <c r="D60" s="48">
        <v>244030</v>
      </c>
      <c r="E60" s="48">
        <v>68480</v>
      </c>
      <c r="F60" s="48">
        <v>175550</v>
      </c>
      <c r="G60" s="48"/>
      <c r="H60" s="48"/>
      <c r="I60" s="55"/>
      <c r="J60" s="55"/>
      <c r="K60" s="55"/>
      <c r="L60" s="48"/>
      <c r="M60" s="55"/>
      <c r="N60" s="55"/>
      <c r="O60" s="55"/>
      <c r="P60" s="56"/>
    </row>
    <row r="61" spans="1:16" s="1" customFormat="1" ht="12" customHeight="1">
      <c r="A61" s="81"/>
      <c r="B61" s="3" t="s">
        <v>38</v>
      </c>
      <c r="C61" s="132"/>
      <c r="D61" s="45">
        <f>E61+F61</f>
        <v>6549.7</v>
      </c>
      <c r="E61" s="45">
        <f>H61</f>
        <v>982.46</v>
      </c>
      <c r="F61" s="45">
        <f>L61</f>
        <v>5567.24</v>
      </c>
      <c r="G61" s="45">
        <f>H61+L61</f>
        <v>6549.7</v>
      </c>
      <c r="H61" s="45">
        <f>K61</f>
        <v>982.46</v>
      </c>
      <c r="I61" s="46"/>
      <c r="J61" s="46"/>
      <c r="K61" s="46">
        <v>982.46</v>
      </c>
      <c r="L61" s="45">
        <f>P61</f>
        <v>5567.24</v>
      </c>
      <c r="M61" s="45">
        <v>0</v>
      </c>
      <c r="N61" s="45">
        <v>0</v>
      </c>
      <c r="O61" s="45">
        <v>0</v>
      </c>
      <c r="P61" s="54">
        <v>5567.24</v>
      </c>
    </row>
    <row r="62" spans="1:16" s="1" customFormat="1" ht="12" customHeight="1">
      <c r="A62" s="99" t="s">
        <v>41</v>
      </c>
      <c r="B62" s="101" t="s">
        <v>23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2"/>
    </row>
    <row r="63" spans="1:16" s="1" customFormat="1" ht="12" customHeight="1">
      <c r="A63" s="99"/>
      <c r="B63" s="94" t="s">
        <v>24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5"/>
    </row>
    <row r="64" spans="1:16" s="1" customFormat="1" ht="12" customHeight="1">
      <c r="A64" s="99"/>
      <c r="B64" s="92" t="s">
        <v>64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3"/>
    </row>
    <row r="65" spans="1:16" s="1" customFormat="1" ht="12" customHeight="1">
      <c r="A65" s="99"/>
      <c r="B65" s="94" t="s">
        <v>29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5"/>
    </row>
    <row r="66" spans="1:16" s="1" customFormat="1" ht="15.75" customHeight="1">
      <c r="A66" s="99"/>
      <c r="B66" s="15" t="s">
        <v>22</v>
      </c>
      <c r="C66" s="22" t="s">
        <v>42</v>
      </c>
      <c r="D66" s="41">
        <f>D67+D68+D69</f>
        <v>520131</v>
      </c>
      <c r="E66" s="41">
        <f aca="true" t="shared" si="8" ref="E66:P66">E67+E68+E69</f>
        <v>78029.20999999999</v>
      </c>
      <c r="F66" s="41">
        <f t="shared" si="8"/>
        <v>442101.79</v>
      </c>
      <c r="G66" s="41">
        <f t="shared" si="8"/>
        <v>89577</v>
      </c>
      <c r="H66" s="41">
        <f t="shared" si="8"/>
        <v>13438.21</v>
      </c>
      <c r="I66" s="41">
        <f t="shared" si="8"/>
        <v>0</v>
      </c>
      <c r="J66" s="41">
        <f t="shared" si="8"/>
        <v>0</v>
      </c>
      <c r="K66" s="41">
        <f t="shared" si="8"/>
        <v>13438.21</v>
      </c>
      <c r="L66" s="41">
        <f t="shared" si="8"/>
        <v>76138.79</v>
      </c>
      <c r="M66" s="41">
        <f t="shared" si="8"/>
        <v>0</v>
      </c>
      <c r="N66" s="41">
        <f t="shared" si="8"/>
        <v>0</v>
      </c>
      <c r="O66" s="41">
        <f t="shared" si="8"/>
        <v>0</v>
      </c>
      <c r="P66" s="42">
        <f t="shared" si="8"/>
        <v>76138.79</v>
      </c>
    </row>
    <row r="67" spans="1:16" s="1" customFormat="1" ht="14.25" customHeight="1">
      <c r="A67" s="99"/>
      <c r="B67" s="4" t="s">
        <v>52</v>
      </c>
      <c r="C67" s="96"/>
      <c r="D67" s="35">
        <v>334748</v>
      </c>
      <c r="E67" s="35">
        <v>50219</v>
      </c>
      <c r="F67" s="35">
        <v>284529</v>
      </c>
      <c r="G67" s="35"/>
      <c r="H67" s="35"/>
      <c r="I67" s="35"/>
      <c r="J67" s="35"/>
      <c r="K67" s="35"/>
      <c r="L67" s="35"/>
      <c r="M67" s="35"/>
      <c r="N67" s="35"/>
      <c r="O67" s="35"/>
      <c r="P67" s="36"/>
    </row>
    <row r="68" spans="1:16" s="1" customFormat="1" ht="12" customHeight="1">
      <c r="A68" s="99"/>
      <c r="B68" s="3" t="s">
        <v>38</v>
      </c>
      <c r="C68" s="97"/>
      <c r="D68" s="45">
        <f>E68+F68</f>
        <v>89577</v>
      </c>
      <c r="E68" s="45">
        <f>H68</f>
        <v>13438.21</v>
      </c>
      <c r="F68" s="45">
        <f>L68</f>
        <v>76138.79</v>
      </c>
      <c r="G68" s="45">
        <f>H68+L68</f>
        <v>89577</v>
      </c>
      <c r="H68" s="45">
        <f>K68</f>
        <v>13438.21</v>
      </c>
      <c r="I68" s="45">
        <v>0</v>
      </c>
      <c r="J68" s="45">
        <v>0</v>
      </c>
      <c r="K68" s="45">
        <v>13438.21</v>
      </c>
      <c r="L68" s="45">
        <f>P68</f>
        <v>76138.79</v>
      </c>
      <c r="M68" s="45">
        <v>0</v>
      </c>
      <c r="N68" s="45">
        <v>0</v>
      </c>
      <c r="O68" s="45">
        <v>0</v>
      </c>
      <c r="P68" s="54">
        <v>76138.79</v>
      </c>
    </row>
    <row r="69" spans="1:16" s="1" customFormat="1" ht="12" customHeight="1">
      <c r="A69" s="99"/>
      <c r="B69" s="9" t="s">
        <v>39</v>
      </c>
      <c r="C69" s="97"/>
      <c r="D69" s="48">
        <f>E69+F69</f>
        <v>95806</v>
      </c>
      <c r="E69" s="48">
        <v>14372</v>
      </c>
      <c r="F69" s="48">
        <v>81434</v>
      </c>
      <c r="G69" s="48"/>
      <c r="H69" s="48"/>
      <c r="I69" s="49"/>
      <c r="J69" s="49"/>
      <c r="K69" s="49"/>
      <c r="L69" s="48"/>
      <c r="M69" s="49"/>
      <c r="N69" s="49"/>
      <c r="O69" s="49"/>
      <c r="P69" s="50"/>
    </row>
    <row r="70" spans="1:16" s="1" customFormat="1" ht="12" customHeight="1">
      <c r="A70" s="79" t="s">
        <v>43</v>
      </c>
      <c r="B70" s="101" t="s">
        <v>61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2"/>
    </row>
    <row r="71" spans="1:16" s="1" customFormat="1" ht="12" customHeight="1">
      <c r="A71" s="80"/>
      <c r="B71" s="94" t="s">
        <v>62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5"/>
    </row>
    <row r="72" spans="1:16" s="1" customFormat="1" ht="12" customHeight="1">
      <c r="A72" s="80"/>
      <c r="B72" s="103" t="s">
        <v>63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5"/>
    </row>
    <row r="73" spans="1:16" s="1" customFormat="1" ht="12" customHeight="1">
      <c r="A73" s="80"/>
      <c r="B73" s="92" t="s">
        <v>71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3"/>
    </row>
    <row r="74" spans="1:16" s="1" customFormat="1" ht="12" customHeight="1">
      <c r="A74" s="80"/>
      <c r="B74" s="94" t="s">
        <v>29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5"/>
    </row>
    <row r="75" spans="1:16" s="1" customFormat="1" ht="12" customHeight="1">
      <c r="A75" s="80"/>
      <c r="B75" s="15" t="s">
        <v>22</v>
      </c>
      <c r="C75" s="22" t="s">
        <v>42</v>
      </c>
      <c r="D75" s="41">
        <f aca="true" t="shared" si="9" ref="D75:P75">D76+D77+D78+D79</f>
        <v>140080</v>
      </c>
      <c r="E75" s="41">
        <f t="shared" si="9"/>
        <v>21012</v>
      </c>
      <c r="F75" s="41">
        <f t="shared" si="9"/>
        <v>119068</v>
      </c>
      <c r="G75" s="41">
        <f t="shared" si="9"/>
        <v>44920</v>
      </c>
      <c r="H75" s="41">
        <f t="shared" si="9"/>
        <v>6738</v>
      </c>
      <c r="I75" s="41">
        <f t="shared" si="9"/>
        <v>0</v>
      </c>
      <c r="J75" s="41">
        <f t="shared" si="9"/>
        <v>0</v>
      </c>
      <c r="K75" s="41">
        <f t="shared" si="9"/>
        <v>6738</v>
      </c>
      <c r="L75" s="41">
        <f t="shared" si="9"/>
        <v>38182</v>
      </c>
      <c r="M75" s="41">
        <f t="shared" si="9"/>
        <v>0</v>
      </c>
      <c r="N75" s="41">
        <f t="shared" si="9"/>
        <v>0</v>
      </c>
      <c r="O75" s="41">
        <f t="shared" si="9"/>
        <v>0</v>
      </c>
      <c r="P75" s="42">
        <f t="shared" si="9"/>
        <v>38182</v>
      </c>
    </row>
    <row r="76" spans="1:16" s="1" customFormat="1" ht="12" customHeight="1">
      <c r="A76" s="80"/>
      <c r="B76" s="4" t="s">
        <v>52</v>
      </c>
      <c r="C76" s="96"/>
      <c r="D76" s="35">
        <f>E76+F76</f>
        <v>28080</v>
      </c>
      <c r="E76" s="35">
        <v>4212</v>
      </c>
      <c r="F76" s="35">
        <v>23868</v>
      </c>
      <c r="G76" s="35"/>
      <c r="H76" s="35"/>
      <c r="I76" s="49"/>
      <c r="J76" s="49"/>
      <c r="K76" s="49"/>
      <c r="L76" s="35"/>
      <c r="M76" s="49"/>
      <c r="N76" s="49"/>
      <c r="O76" s="49"/>
      <c r="P76" s="50"/>
    </row>
    <row r="77" spans="1:16" s="1" customFormat="1" ht="12" customHeight="1">
      <c r="A77" s="80"/>
      <c r="B77" s="31" t="s">
        <v>38</v>
      </c>
      <c r="C77" s="97"/>
      <c r="D77" s="45">
        <f>E77+F77</f>
        <v>44920</v>
      </c>
      <c r="E77" s="45">
        <v>6738</v>
      </c>
      <c r="F77" s="45">
        <v>38182</v>
      </c>
      <c r="G77" s="45">
        <f>H77+L77</f>
        <v>44920</v>
      </c>
      <c r="H77" s="45">
        <f>K77</f>
        <v>6738</v>
      </c>
      <c r="I77" s="46"/>
      <c r="J77" s="46"/>
      <c r="K77" s="46">
        <v>6738</v>
      </c>
      <c r="L77" s="45">
        <f>P77</f>
        <v>38182</v>
      </c>
      <c r="M77" s="46"/>
      <c r="N77" s="46"/>
      <c r="O77" s="46"/>
      <c r="P77" s="47">
        <v>38182</v>
      </c>
    </row>
    <row r="78" spans="1:16" s="1" customFormat="1" ht="12" customHeight="1">
      <c r="A78" s="80"/>
      <c r="B78" s="9" t="s">
        <v>39</v>
      </c>
      <c r="C78" s="97"/>
      <c r="D78" s="48">
        <f>E78+F78</f>
        <v>44920</v>
      </c>
      <c r="E78" s="48">
        <v>6738</v>
      </c>
      <c r="F78" s="48">
        <v>38182</v>
      </c>
      <c r="G78" s="48"/>
      <c r="H78" s="48"/>
      <c r="I78" s="49"/>
      <c r="J78" s="49"/>
      <c r="K78" s="49"/>
      <c r="L78" s="48"/>
      <c r="M78" s="49"/>
      <c r="N78" s="49"/>
      <c r="O78" s="49"/>
      <c r="P78" s="50"/>
    </row>
    <row r="79" spans="1:16" s="1" customFormat="1" ht="12" customHeight="1">
      <c r="A79" s="80"/>
      <c r="B79" s="30" t="s">
        <v>60</v>
      </c>
      <c r="C79" s="97"/>
      <c r="D79" s="51">
        <f>E79+F79</f>
        <v>22160</v>
      </c>
      <c r="E79" s="51">
        <v>3324</v>
      </c>
      <c r="F79" s="51">
        <v>18836</v>
      </c>
      <c r="G79" s="51"/>
      <c r="H79" s="51"/>
      <c r="I79" s="52"/>
      <c r="J79" s="52"/>
      <c r="K79" s="52"/>
      <c r="L79" s="51"/>
      <c r="M79" s="52"/>
      <c r="N79" s="52"/>
      <c r="O79" s="52"/>
      <c r="P79" s="53"/>
    </row>
    <row r="80" spans="1:16" s="1" customFormat="1" ht="12" customHeight="1">
      <c r="A80" s="79" t="s">
        <v>45</v>
      </c>
      <c r="B80" s="101" t="s">
        <v>44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2"/>
    </row>
    <row r="81" spans="1:16" s="1" customFormat="1" ht="12" customHeight="1">
      <c r="A81" s="80"/>
      <c r="B81" s="94" t="s">
        <v>0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5"/>
    </row>
    <row r="82" spans="1:16" s="1" customFormat="1" ht="12" customHeight="1">
      <c r="A82" s="80"/>
      <c r="B82" s="103" t="s">
        <v>72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5"/>
    </row>
    <row r="83" spans="1:16" s="1" customFormat="1" ht="12" customHeight="1">
      <c r="A83" s="80"/>
      <c r="B83" s="92" t="s">
        <v>73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</row>
    <row r="84" spans="1:16" s="1" customFormat="1" ht="12" customHeight="1">
      <c r="A84" s="80"/>
      <c r="B84" s="94" t="s">
        <v>29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5"/>
    </row>
    <row r="85" spans="1:16" s="1" customFormat="1" ht="12" customHeight="1">
      <c r="A85" s="80"/>
      <c r="B85" s="15" t="s">
        <v>22</v>
      </c>
      <c r="C85" s="22" t="s">
        <v>42</v>
      </c>
      <c r="D85" s="41">
        <f>D86+D87+D88</f>
        <v>177477</v>
      </c>
      <c r="E85" s="41">
        <f aca="true" t="shared" si="10" ref="E85:P85">E86+E87+E88</f>
        <v>26621</v>
      </c>
      <c r="F85" s="41">
        <f t="shared" si="10"/>
        <v>150856</v>
      </c>
      <c r="G85" s="41">
        <f t="shared" si="10"/>
        <v>163714</v>
      </c>
      <c r="H85" s="41">
        <f t="shared" si="10"/>
        <v>24557</v>
      </c>
      <c r="I85" s="41">
        <f t="shared" si="10"/>
        <v>0</v>
      </c>
      <c r="J85" s="41">
        <f t="shared" si="10"/>
        <v>0</v>
      </c>
      <c r="K85" s="41">
        <f t="shared" si="10"/>
        <v>24557</v>
      </c>
      <c r="L85" s="41">
        <f t="shared" si="10"/>
        <v>139157</v>
      </c>
      <c r="M85" s="41">
        <f t="shared" si="10"/>
        <v>0</v>
      </c>
      <c r="N85" s="41">
        <f t="shared" si="10"/>
        <v>0</v>
      </c>
      <c r="O85" s="41">
        <f t="shared" si="10"/>
        <v>0</v>
      </c>
      <c r="P85" s="42">
        <f t="shared" si="10"/>
        <v>139157</v>
      </c>
    </row>
    <row r="86" spans="1:16" s="1" customFormat="1" ht="12" customHeight="1">
      <c r="A86" s="80"/>
      <c r="B86" s="4" t="s">
        <v>52</v>
      </c>
      <c r="C86" s="96"/>
      <c r="D86" s="43">
        <f>E86+F86</f>
        <v>2509</v>
      </c>
      <c r="E86" s="43">
        <v>376</v>
      </c>
      <c r="F86" s="43">
        <v>2133</v>
      </c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1:16" s="1" customFormat="1" ht="12" customHeight="1">
      <c r="A87" s="80"/>
      <c r="B87" s="3" t="s">
        <v>38</v>
      </c>
      <c r="C87" s="97"/>
      <c r="D87" s="45">
        <f>E87+F87</f>
        <v>163714</v>
      </c>
      <c r="E87" s="45">
        <f>H87</f>
        <v>24557</v>
      </c>
      <c r="F87" s="45">
        <f>L87</f>
        <v>139157</v>
      </c>
      <c r="G87" s="45">
        <f>H87+L87</f>
        <v>163714</v>
      </c>
      <c r="H87" s="45">
        <f>K87</f>
        <v>24557</v>
      </c>
      <c r="I87" s="46"/>
      <c r="J87" s="46"/>
      <c r="K87" s="46">
        <v>24557</v>
      </c>
      <c r="L87" s="45">
        <f>P87</f>
        <v>139157</v>
      </c>
      <c r="M87" s="46"/>
      <c r="N87" s="46"/>
      <c r="O87" s="46"/>
      <c r="P87" s="47">
        <v>139157</v>
      </c>
    </row>
    <row r="88" spans="1:16" s="1" customFormat="1" ht="12" customHeight="1">
      <c r="A88" s="81"/>
      <c r="B88" s="9" t="s">
        <v>39</v>
      </c>
      <c r="C88" s="98"/>
      <c r="D88" s="48">
        <f>E88+F88</f>
        <v>11254</v>
      </c>
      <c r="E88" s="48">
        <v>1688</v>
      </c>
      <c r="F88" s="48">
        <v>9566</v>
      </c>
      <c r="G88" s="48"/>
      <c r="H88" s="48"/>
      <c r="I88" s="49"/>
      <c r="J88" s="49"/>
      <c r="K88" s="49"/>
      <c r="L88" s="48"/>
      <c r="M88" s="49"/>
      <c r="N88" s="49"/>
      <c r="O88" s="49"/>
      <c r="P88" s="50"/>
    </row>
    <row r="89" spans="1:16" s="1" customFormat="1" ht="12" customHeight="1">
      <c r="A89" s="79" t="s">
        <v>77</v>
      </c>
      <c r="B89" s="82" t="s">
        <v>78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3"/>
    </row>
    <row r="90" spans="1:16" s="1" customFormat="1" ht="12" customHeight="1">
      <c r="A90" s="80"/>
      <c r="B90" s="84" t="s">
        <v>49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5"/>
    </row>
    <row r="91" spans="1:16" s="1" customFormat="1" ht="12" customHeight="1">
      <c r="A91" s="80"/>
      <c r="B91" s="88" t="s">
        <v>79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</row>
    <row r="92" spans="1:16" s="1" customFormat="1" ht="12" customHeight="1">
      <c r="A92" s="80"/>
      <c r="B92" s="92" t="s">
        <v>80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3"/>
    </row>
    <row r="93" spans="1:16" s="1" customFormat="1" ht="12" customHeight="1">
      <c r="A93" s="80"/>
      <c r="B93" s="94" t="s">
        <v>29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5"/>
    </row>
    <row r="94" spans="1:16" s="1" customFormat="1" ht="12" customHeight="1">
      <c r="A94" s="80"/>
      <c r="B94" s="15" t="s">
        <v>22</v>
      </c>
      <c r="C94" s="22" t="s">
        <v>42</v>
      </c>
      <c r="D94" s="41">
        <f>D95+D96+D97</f>
        <v>324776</v>
      </c>
      <c r="E94" s="41">
        <f aca="true" t="shared" si="11" ref="E94:P94">E95+E96+E97</f>
        <v>48719</v>
      </c>
      <c r="F94" s="41">
        <f t="shared" si="11"/>
        <v>276057</v>
      </c>
      <c r="G94" s="41">
        <f t="shared" si="11"/>
        <v>178260</v>
      </c>
      <c r="H94" s="41">
        <f t="shared" si="11"/>
        <v>26742</v>
      </c>
      <c r="I94" s="41">
        <f t="shared" si="11"/>
        <v>0</v>
      </c>
      <c r="J94" s="41">
        <f t="shared" si="11"/>
        <v>0</v>
      </c>
      <c r="K94" s="41">
        <f t="shared" si="11"/>
        <v>26742</v>
      </c>
      <c r="L94" s="41">
        <f t="shared" si="11"/>
        <v>151518</v>
      </c>
      <c r="M94" s="41">
        <f t="shared" si="11"/>
        <v>0</v>
      </c>
      <c r="N94" s="41">
        <f t="shared" si="11"/>
        <v>0</v>
      </c>
      <c r="O94" s="41">
        <f t="shared" si="11"/>
        <v>0</v>
      </c>
      <c r="P94" s="42">
        <f t="shared" si="11"/>
        <v>151518</v>
      </c>
    </row>
    <row r="95" spans="1:16" s="1" customFormat="1" ht="12" customHeight="1">
      <c r="A95" s="80"/>
      <c r="B95" s="4" t="s">
        <v>52</v>
      </c>
      <c r="C95" s="96"/>
      <c r="D95" s="43">
        <f>E95+F95</f>
        <v>0</v>
      </c>
      <c r="E95" s="43">
        <v>0</v>
      </c>
      <c r="F95" s="43">
        <v>0</v>
      </c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16" s="1" customFormat="1" ht="12" customHeight="1">
      <c r="A96" s="80"/>
      <c r="B96" s="3" t="s">
        <v>38</v>
      </c>
      <c r="C96" s="97"/>
      <c r="D96" s="45">
        <f>E96+F96</f>
        <v>178260</v>
      </c>
      <c r="E96" s="45">
        <f>H96</f>
        <v>26742</v>
      </c>
      <c r="F96" s="45">
        <f>L96</f>
        <v>151518</v>
      </c>
      <c r="G96" s="45">
        <f>H96+L96</f>
        <v>178260</v>
      </c>
      <c r="H96" s="45">
        <f>K96</f>
        <v>26742</v>
      </c>
      <c r="I96" s="46"/>
      <c r="J96" s="46"/>
      <c r="K96" s="46">
        <v>26742</v>
      </c>
      <c r="L96" s="45">
        <f>P96</f>
        <v>151518</v>
      </c>
      <c r="M96" s="46"/>
      <c r="N96" s="46"/>
      <c r="O96" s="46"/>
      <c r="P96" s="47">
        <v>151518</v>
      </c>
    </row>
    <row r="97" spans="1:16" s="1" customFormat="1" ht="12" customHeight="1">
      <c r="A97" s="81"/>
      <c r="B97" s="9" t="s">
        <v>39</v>
      </c>
      <c r="C97" s="98"/>
      <c r="D97" s="48">
        <f>E97+F97</f>
        <v>146516</v>
      </c>
      <c r="E97" s="48">
        <v>21977</v>
      </c>
      <c r="F97" s="48">
        <v>124539</v>
      </c>
      <c r="G97" s="48"/>
      <c r="H97" s="48"/>
      <c r="I97" s="49"/>
      <c r="J97" s="49"/>
      <c r="K97" s="49"/>
      <c r="L97" s="48"/>
      <c r="M97" s="49"/>
      <c r="N97" s="49"/>
      <c r="O97" s="49"/>
      <c r="P97" s="50"/>
    </row>
    <row r="98" spans="1:16" s="1" customFormat="1" ht="12" customHeight="1">
      <c r="A98" s="99" t="s">
        <v>85</v>
      </c>
      <c r="B98" s="103" t="s">
        <v>27</v>
      </c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5"/>
    </row>
    <row r="99" spans="1:16" s="1" customFormat="1" ht="12" customHeight="1">
      <c r="A99" s="99"/>
      <c r="B99" s="103" t="s">
        <v>28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5"/>
    </row>
    <row r="100" spans="1:16" s="1" customFormat="1" ht="12" customHeight="1">
      <c r="A100" s="99"/>
      <c r="B100" s="92" t="s">
        <v>47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3"/>
    </row>
    <row r="101" spans="1:16" s="1" customFormat="1" ht="12" customHeight="1">
      <c r="A101" s="99"/>
      <c r="B101" s="94" t="s">
        <v>29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5"/>
    </row>
    <row r="102" spans="1:16" s="1" customFormat="1" ht="15" customHeight="1">
      <c r="A102" s="99"/>
      <c r="B102" s="23" t="s">
        <v>22</v>
      </c>
      <c r="C102" s="22" t="s">
        <v>2</v>
      </c>
      <c r="D102" s="33">
        <f>D103+D104</f>
        <v>920666.25</v>
      </c>
      <c r="E102" s="33">
        <f aca="true" t="shared" si="12" ref="E102:P102">E103+E104</f>
        <v>138099.94</v>
      </c>
      <c r="F102" s="33">
        <f t="shared" si="12"/>
        <v>782566.31</v>
      </c>
      <c r="G102" s="33">
        <f t="shared" si="12"/>
        <v>278581.82</v>
      </c>
      <c r="H102" s="33">
        <f t="shared" si="12"/>
        <v>41787.27</v>
      </c>
      <c r="I102" s="33">
        <f t="shared" si="12"/>
        <v>0</v>
      </c>
      <c r="J102" s="33">
        <f t="shared" si="12"/>
        <v>0</v>
      </c>
      <c r="K102" s="33">
        <f t="shared" si="12"/>
        <v>41787.27</v>
      </c>
      <c r="L102" s="33">
        <f t="shared" si="12"/>
        <v>236794.55</v>
      </c>
      <c r="M102" s="33">
        <f t="shared" si="12"/>
        <v>0</v>
      </c>
      <c r="N102" s="33">
        <f t="shared" si="12"/>
        <v>0</v>
      </c>
      <c r="O102" s="33">
        <f t="shared" si="12"/>
        <v>0</v>
      </c>
      <c r="P102" s="34">
        <f t="shared" si="12"/>
        <v>236794.55</v>
      </c>
    </row>
    <row r="103" spans="1:16" s="1" customFormat="1" ht="12" customHeight="1">
      <c r="A103" s="99"/>
      <c r="B103" s="4" t="s">
        <v>52</v>
      </c>
      <c r="C103" s="96"/>
      <c r="D103" s="35">
        <f>E103+F103</f>
        <v>642084.43</v>
      </c>
      <c r="E103" s="35">
        <v>96312.67</v>
      </c>
      <c r="F103" s="35">
        <v>545771.76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6"/>
    </row>
    <row r="104" spans="1:16" s="1" customFormat="1" ht="12" customHeight="1" thickBot="1">
      <c r="A104" s="100"/>
      <c r="B104" s="32" t="s">
        <v>38</v>
      </c>
      <c r="C104" s="133"/>
      <c r="D104" s="37">
        <f>E104+F104</f>
        <v>278581.82</v>
      </c>
      <c r="E104" s="37">
        <f>H104</f>
        <v>41787.27</v>
      </c>
      <c r="F104" s="37">
        <f>L104</f>
        <v>236794.55</v>
      </c>
      <c r="G104" s="37">
        <f>H104+L104</f>
        <v>278581.82</v>
      </c>
      <c r="H104" s="37">
        <f>K104</f>
        <v>41787.27</v>
      </c>
      <c r="I104" s="37">
        <v>0</v>
      </c>
      <c r="J104" s="37">
        <v>0</v>
      </c>
      <c r="K104" s="37">
        <v>41787.27</v>
      </c>
      <c r="L104" s="37">
        <f>P104</f>
        <v>236794.55</v>
      </c>
      <c r="M104" s="37">
        <v>0</v>
      </c>
      <c r="N104" s="37">
        <v>0</v>
      </c>
      <c r="O104" s="37">
        <v>0</v>
      </c>
      <c r="P104" s="38">
        <v>236794.55</v>
      </c>
    </row>
    <row r="105" spans="1:16" ht="18" customHeight="1" thickBot="1">
      <c r="A105" s="109" t="s">
        <v>1</v>
      </c>
      <c r="B105" s="110"/>
      <c r="C105" s="110"/>
      <c r="D105" s="39">
        <f aca="true" t="shared" si="13" ref="D105:P105">D11+D29</f>
        <v>9961957.959999999</v>
      </c>
      <c r="E105" s="39">
        <f t="shared" si="13"/>
        <v>2447487.2399999998</v>
      </c>
      <c r="F105" s="39">
        <f t="shared" si="13"/>
        <v>7514470.72</v>
      </c>
      <c r="G105" s="39">
        <f t="shared" si="13"/>
        <v>3787526.09</v>
      </c>
      <c r="H105" s="39">
        <f t="shared" si="13"/>
        <v>984468.0800000001</v>
      </c>
      <c r="I105" s="39">
        <f t="shared" si="13"/>
        <v>0</v>
      </c>
      <c r="J105" s="39">
        <f t="shared" si="13"/>
        <v>0</v>
      </c>
      <c r="K105" s="39">
        <f t="shared" si="13"/>
        <v>984468.0800000001</v>
      </c>
      <c r="L105" s="39">
        <f t="shared" si="13"/>
        <v>2803058.01</v>
      </c>
      <c r="M105" s="39">
        <f t="shared" si="13"/>
        <v>0</v>
      </c>
      <c r="N105" s="39">
        <f t="shared" si="13"/>
        <v>0</v>
      </c>
      <c r="O105" s="39">
        <f t="shared" si="13"/>
        <v>0</v>
      </c>
      <c r="P105" s="40">
        <f t="shared" si="13"/>
        <v>2803058.01</v>
      </c>
    </row>
    <row r="106" spans="1:16" ht="12.75" customHeight="1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ht="12.75">
      <c r="A107" s="20"/>
    </row>
    <row r="108" spans="1:16" ht="12.75">
      <c r="A108" s="20"/>
      <c r="N108" s="128"/>
      <c r="O108" s="128"/>
      <c r="P108" s="128"/>
    </row>
    <row r="109" ht="12.75">
      <c r="A109" s="20"/>
    </row>
    <row r="110" spans="1:16" ht="12.75">
      <c r="A110" s="20"/>
      <c r="N110" s="128"/>
      <c r="O110" s="128"/>
      <c r="P110" s="128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  <row r="1123" ht="12.75">
      <c r="A1123" s="20"/>
    </row>
    <row r="1124" ht="12.75">
      <c r="A1124" s="20"/>
    </row>
    <row r="1125" ht="12.75">
      <c r="A1125" s="20"/>
    </row>
    <row r="1126" ht="12.75">
      <c r="A1126" s="20"/>
    </row>
    <row r="1127" ht="12.75">
      <c r="A1127" s="20"/>
    </row>
    <row r="1128" ht="12.75">
      <c r="A1128" s="20"/>
    </row>
    <row r="1129" ht="12.75">
      <c r="A1129" s="20"/>
    </row>
  </sheetData>
  <sheetProtection/>
  <mergeCells count="93">
    <mergeCell ref="C86:C88"/>
    <mergeCell ref="B101:P101"/>
    <mergeCell ref="B98:P98"/>
    <mergeCell ref="B100:P100"/>
    <mergeCell ref="B99:P99"/>
    <mergeCell ref="N110:P110"/>
    <mergeCell ref="A55:A61"/>
    <mergeCell ref="B55:P55"/>
    <mergeCell ref="B56:P56"/>
    <mergeCell ref="N108:P108"/>
    <mergeCell ref="C60:C61"/>
    <mergeCell ref="B57:P57"/>
    <mergeCell ref="B58:P58"/>
    <mergeCell ref="B70:P70"/>
    <mergeCell ref="B71:P71"/>
    <mergeCell ref="K1:P1"/>
    <mergeCell ref="B30:P30"/>
    <mergeCell ref="A30:A36"/>
    <mergeCell ref="A47:A54"/>
    <mergeCell ref="B31:P31"/>
    <mergeCell ref="B22:P22"/>
    <mergeCell ref="C35:C36"/>
    <mergeCell ref="C52:C54"/>
    <mergeCell ref="C18:C20"/>
    <mergeCell ref="B14:P14"/>
    <mergeCell ref="B50:P50"/>
    <mergeCell ref="M8:P8"/>
    <mergeCell ref="L8:L9"/>
    <mergeCell ref="L7:P7"/>
    <mergeCell ref="I8:K8"/>
    <mergeCell ref="D4:D9"/>
    <mergeCell ref="G4:P4"/>
    <mergeCell ref="C4:C9"/>
    <mergeCell ref="B23:P23"/>
    <mergeCell ref="B24:P24"/>
    <mergeCell ref="B49:P49"/>
    <mergeCell ref="F5:F9"/>
    <mergeCell ref="B47:P47"/>
    <mergeCell ref="B48:P48"/>
    <mergeCell ref="B32:P32"/>
    <mergeCell ref="B15:P15"/>
    <mergeCell ref="G6:G9"/>
    <mergeCell ref="A12:A20"/>
    <mergeCell ref="A4:A9"/>
    <mergeCell ref="E5:E9"/>
    <mergeCell ref="B4:B9"/>
    <mergeCell ref="B33:P33"/>
    <mergeCell ref="A2:P2"/>
    <mergeCell ref="E4:F4"/>
    <mergeCell ref="H6:P6"/>
    <mergeCell ref="G5:P5"/>
    <mergeCell ref="H8:H9"/>
    <mergeCell ref="H7:K7"/>
    <mergeCell ref="B12:P12"/>
    <mergeCell ref="B13:P13"/>
    <mergeCell ref="B16:P16"/>
    <mergeCell ref="A105:C105"/>
    <mergeCell ref="A62:A69"/>
    <mergeCell ref="B62:P62"/>
    <mergeCell ref="B63:P63"/>
    <mergeCell ref="B64:P64"/>
    <mergeCell ref="B65:P65"/>
    <mergeCell ref="B73:P73"/>
    <mergeCell ref="B72:P72"/>
    <mergeCell ref="C76:C79"/>
    <mergeCell ref="C103:C104"/>
    <mergeCell ref="A21:A28"/>
    <mergeCell ref="B21:P21"/>
    <mergeCell ref="B25:P25"/>
    <mergeCell ref="C27:C28"/>
    <mergeCell ref="C67:C69"/>
    <mergeCell ref="A98:A104"/>
    <mergeCell ref="A70:A79"/>
    <mergeCell ref="B74:P74"/>
    <mergeCell ref="A80:A88"/>
    <mergeCell ref="B80:P80"/>
    <mergeCell ref="B81:P81"/>
    <mergeCell ref="B82:P82"/>
    <mergeCell ref="B83:P83"/>
    <mergeCell ref="B84:P84"/>
    <mergeCell ref="A89:A97"/>
    <mergeCell ref="B89:P89"/>
    <mergeCell ref="B90:P90"/>
    <mergeCell ref="B91:P91"/>
    <mergeCell ref="B92:P92"/>
    <mergeCell ref="B93:P93"/>
    <mergeCell ref="C95:C97"/>
    <mergeCell ref="A37:A46"/>
    <mergeCell ref="B37:P37"/>
    <mergeCell ref="B38:P38"/>
    <mergeCell ref="B39:P39"/>
    <mergeCell ref="B40:P40"/>
    <mergeCell ref="C42:C4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7" r:id="rId1"/>
  <headerFooter alignWithMargins="0">
    <oddFooter>&amp;CStrona &amp;P z &amp;N</oddFooter>
  </headerFooter>
  <rowBreaks count="1" manualBreakCount="1">
    <brk id="6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2012-08-17T06:17:23Z</cp:lastPrinted>
  <dcterms:created xsi:type="dcterms:W3CDTF">2002-03-22T09:59:04Z</dcterms:created>
  <dcterms:modified xsi:type="dcterms:W3CDTF">2012-08-17T06:30:36Z</dcterms:modified>
  <cp:category/>
  <cp:version/>
  <cp:contentType/>
  <cp:contentStatus/>
</cp:coreProperties>
</file>