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1"/>
  </bookViews>
  <sheets>
    <sheet name="Z 1" sheetId="1" r:id="rId1"/>
    <sheet name="Z 2 " sheetId="2" r:id="rId2"/>
  </sheets>
  <definedNames>
    <definedName name="_xlnm.Print_Area" localSheetId="0">'Z 1'!$A$2:$H$165</definedName>
    <definedName name="_xlnm.Print_Area" localSheetId="1">'Z 2 '!$A$1:$N$650</definedName>
    <definedName name="_xlnm.Print_Titles" localSheetId="0">'Z 1'!$5:$7</definedName>
    <definedName name="_xlnm.Print_Titles" localSheetId="1">'Z 2 '!$3:$7</definedName>
  </definedNames>
  <calcPr fullCalcOnLoad="1"/>
</workbook>
</file>

<file path=xl/sharedStrings.xml><?xml version="1.0" encoding="utf-8"?>
<sst xmlns="http://schemas.openxmlformats.org/spreadsheetml/2006/main" count="1599" uniqueCount="509">
  <si>
    <t>4305</t>
  </si>
  <si>
    <t>4306</t>
  </si>
  <si>
    <t>75405</t>
  </si>
  <si>
    <t>Komendy Powiatowe Policji</t>
  </si>
  <si>
    <t>6170</t>
  </si>
  <si>
    <t xml:space="preserve">Wpłaty jednostek na fundusz celowy na finansowanie zadań inwestycyjnych </t>
  </si>
  <si>
    <t>- na zadania zlecone (§ 2110,  i §6410)</t>
  </si>
  <si>
    <t>Rezerwa ogólna</t>
  </si>
  <si>
    <t>2710</t>
  </si>
  <si>
    <t>Dotacje celowe na pomoc fin.udzielaną między jst.na dofin.bieżących zadań własnych</t>
  </si>
  <si>
    <t xml:space="preserve">Wynagrodzenia bezosobowe </t>
  </si>
  <si>
    <t>KULTURA I OCHRONA DZIEDZICTWA NARODOWEGO</t>
  </si>
  <si>
    <t>Pomoc materialna dla uczniów</t>
  </si>
  <si>
    <t>Szkolne schroniska młodzieżowe</t>
  </si>
  <si>
    <t>Poradnie Psychologiczno- Pedagogiczne.</t>
  </si>
  <si>
    <t>Rehabilitacja zawodowa i społeczna osób niepełnosprawnych</t>
  </si>
  <si>
    <t>POZOSTAŁE ZADANIA W ZAKRESIE POLITYKI SPOŁECZNEJ</t>
  </si>
  <si>
    <t>Prace geodezyjno-urządzeniowe na potrzeby rolnictwa</t>
  </si>
  <si>
    <t>wpływy ze sprzedaży składników majątkow.</t>
  </si>
  <si>
    <t>- w ramach porozumień (umów) z z administracją rządową                                                        (§ 2120 i § 6420)</t>
  </si>
  <si>
    <t>Wydatki  inwestycyjne jedn.budżet.</t>
  </si>
  <si>
    <t>4390</t>
  </si>
  <si>
    <t>Zakup usług za wykonanie ekspertyz</t>
  </si>
  <si>
    <t>2329</t>
  </si>
  <si>
    <t>Dotacje celowe z przekazana powiatowi na zadania bieżące realizowane na podstawie porozumień - umów między j.s.t.</t>
  </si>
  <si>
    <t>4385</t>
  </si>
  <si>
    <t>4386</t>
  </si>
  <si>
    <t>Pozost. podatki na rzecz budżet. j.s.t.</t>
  </si>
  <si>
    <t>Rezerwa celowa na zarządzanie kryzysowe</t>
  </si>
  <si>
    <t>4249</t>
  </si>
  <si>
    <t>4438</t>
  </si>
  <si>
    <t>4439</t>
  </si>
  <si>
    <t>Skł. na ubezp. zdrow.osób nie obj. obow.ubezp.zdrow.</t>
  </si>
  <si>
    <t>Dotacje celowe  przekaz. gminie na zadania bieżące realizowane na podstawie umów między j.s.t.</t>
  </si>
  <si>
    <t>Wydatki inwestycyjne jednostek budżet.</t>
  </si>
  <si>
    <t>4418</t>
  </si>
  <si>
    <t>4419</t>
  </si>
  <si>
    <t>Dot. cel. przek. gminie na zad. bież real. na podst.poroz.j.s.t.</t>
  </si>
  <si>
    <t>Wydatki na programy finansowane z udziałem środków opisanych w art. 5 ust. 1 pkt. 2 i 3 ufp w części związanej z realizacją zadań j.s.t.</t>
  </si>
  <si>
    <t xml:space="preserve">Uposażenie żołnierzy zawodowych i nadterminowych oraz funkcjonariuszy </t>
  </si>
  <si>
    <t>Wynagr.osob. korpusu sł.cywilnej</t>
  </si>
  <si>
    <t>Uposażenia i świadczenia pieniężne wypłacane przez rok funkcjonariuszom zwolnionym ze służby</t>
  </si>
  <si>
    <t>4358</t>
  </si>
  <si>
    <t>4359</t>
  </si>
  <si>
    <t>6420</t>
  </si>
  <si>
    <t>dotacje celowe otrzymane z budżetu państwa na inwestycje realizowane przez powiat na podstawie porozumień z organami administracji rządowej</t>
  </si>
  <si>
    <t>4019</t>
  </si>
  <si>
    <t>4119</t>
  </si>
  <si>
    <t>4129</t>
  </si>
  <si>
    <t>4179</t>
  </si>
  <si>
    <t>4309</t>
  </si>
  <si>
    <t>4408</t>
  </si>
  <si>
    <t>4409</t>
  </si>
  <si>
    <t>4749</t>
  </si>
  <si>
    <t>4759</t>
  </si>
  <si>
    <t>środki na dofinansowanie własnych zadań bieżących powiatów pozyskane z innych żródeł</t>
  </si>
  <si>
    <t>Zadania w zakresie przeciwdziałania przemocy w rodzinie</t>
  </si>
  <si>
    <t>Powiatowe centra pomocy rodzinie</t>
  </si>
  <si>
    <t>85205</t>
  </si>
  <si>
    <t>Dotacja celowa na pomoc finansową udzielaną między jst na dofin.własnych zadań inwestycyjnych</t>
  </si>
  <si>
    <t>4080</t>
  </si>
  <si>
    <t>Plan na 2010</t>
  </si>
  <si>
    <t>Wynagrodzenia i składki od nich naliczone</t>
  </si>
  <si>
    <t>Wydatki związane z realizacją statutowych zadań jednostek</t>
  </si>
  <si>
    <t>Dotacje na zadania bieżące</t>
  </si>
  <si>
    <t>Świadczenia na rzecz osób fizycznych</t>
  </si>
  <si>
    <t>Inwestycje i zakupy inwestycyjne</t>
  </si>
  <si>
    <t>INFORMACJA  O  OSTATECZNYCH   KWOTACH    WYDATKÓW    NA   ROK   2010</t>
  </si>
  <si>
    <t>Załącznik nr 2 do Uchwały Zarządu Powiatu w Olecku Nr 179/10 z dnia  19 stycznia 2010 roku</t>
  </si>
  <si>
    <t>Załącznik Nr 1 do Uchwały Zarządu Powiatu w Olecku Nr 179/10 z dnia 19 stycznia 2010 roku</t>
  </si>
  <si>
    <t>Inwestycje i zakupy inwestycyjne na programy finansowane z udziałem środków wymienionych w art.. 5 ust. 1 pkt 2 i 3 ufp.</t>
  </si>
  <si>
    <t>Wpływy z innych opłat stanowiących dochody jednostek samorządu terytorialnego na podstawie ustaw</t>
  </si>
  <si>
    <t>75618</t>
  </si>
  <si>
    <t>6208</t>
  </si>
  <si>
    <t>dotacje otrzymane z funduszy celowych na finansowanie lub dofinansowanie kosztów realizacji inwestycji jednostek sektora finansów publicznych</t>
  </si>
  <si>
    <t>2440</t>
  </si>
  <si>
    <t>dotacje otrzymane z funduszy celowych na realizację zadań bieżących jednostek sektora finansów publicznych</t>
  </si>
  <si>
    <t>2888</t>
  </si>
  <si>
    <t>2889</t>
  </si>
  <si>
    <t>dotacja celowa otrzymana przez jednostkę samorządu terytorialnego od innej jednostki samorządu terytorialnego będącej instytucją wdrażającą na zadania bieżące realizowane na podstawie porozumień</t>
  </si>
  <si>
    <t>85195</t>
  </si>
  <si>
    <t>4048</t>
  </si>
  <si>
    <t>Dotacja przedmiotowaz budżetu dla gospodarstwa pomocniczego</t>
  </si>
  <si>
    <t>Pozostałe opłaty i składki</t>
  </si>
  <si>
    <t>2. Dotacje ze źródeł zagranicznych</t>
  </si>
  <si>
    <t>6300</t>
  </si>
  <si>
    <t>Dotacje celowe przekazane gminie na zadania bieżące realizowane na podstawie porozumień między j.s.t.</t>
  </si>
  <si>
    <t>Zakup usług obejmujących tłumaczenia</t>
  </si>
  <si>
    <t>3000</t>
  </si>
  <si>
    <t>Wpłaty jednostek na fundusz celowy</t>
  </si>
  <si>
    <t>8010</t>
  </si>
  <si>
    <t>Rozliczenie z bankami związane z obsługą długu publicznego</t>
  </si>
  <si>
    <t xml:space="preserve">Dot.podmiot z budż. dla szkół niepub. </t>
  </si>
  <si>
    <t>Wydatki inwestycyjne jednostek budżetowych</t>
  </si>
  <si>
    <t>80148</t>
  </si>
  <si>
    <t>3050</t>
  </si>
  <si>
    <t>Zasądzone renty</t>
  </si>
  <si>
    <t>4248</t>
  </si>
  <si>
    <t>4758</t>
  </si>
  <si>
    <t>80197</t>
  </si>
  <si>
    <t>Gospodarstwo Pomocnicze</t>
  </si>
  <si>
    <t>4160</t>
  </si>
  <si>
    <t>Pokrycie przejętych zobowiązań po likwidowanym SPZOZ</t>
  </si>
  <si>
    <t>85395</t>
  </si>
  <si>
    <t>85446</t>
  </si>
  <si>
    <t>3. Subwencje</t>
  </si>
  <si>
    <t>4. Dochody własne</t>
  </si>
  <si>
    <t>wpływy z tytułu pomocy finansowej udzielanej między j.s.t. na dofinansowanie własnych zadań bieżących</t>
  </si>
  <si>
    <t>0590</t>
  </si>
  <si>
    <t>wpływy z opłat za koncesje i licencje</t>
  </si>
  <si>
    <t xml:space="preserve">wpływy z tytułu pomocy finansowej udzielanej między j.s.t.na dofinansowanie własnych zadań inwestycyjnych </t>
  </si>
  <si>
    <t>Stołówki szkolne</t>
  </si>
  <si>
    <t>12.</t>
  </si>
  <si>
    <t>2008</t>
  </si>
  <si>
    <t>INFORMACJA  O OSTATECZHNYCH  KWOTACH  DOCHODÓW  NA  ROK  2010</t>
  </si>
  <si>
    <t>środki z Funduszu Pracy otrzymane przez powiat z przeznaczeniem na sfinansowanie kosztów wynagrodzen i składek na ubezpieczenie społeczne pracowników powiatowego urzędu pracy</t>
  </si>
  <si>
    <t>dotacje rozwojowe oraz środki na finansowanie Wspólnej Polityki Rolnej</t>
  </si>
  <si>
    <t>6260</t>
  </si>
  <si>
    <t>75421</t>
  </si>
  <si>
    <t>Zarządzanie kryzysowe</t>
  </si>
  <si>
    <t>3030</t>
  </si>
  <si>
    <t>4010</t>
  </si>
  <si>
    <t>Wynagrodzenia osobowe pracowników</t>
  </si>
  <si>
    <t>4020</t>
  </si>
  <si>
    <t>4040</t>
  </si>
  <si>
    <t>Dodatkowe wynagr.roczne</t>
  </si>
  <si>
    <t>4120</t>
  </si>
  <si>
    <t>Składki na F.Pracy</t>
  </si>
  <si>
    <t>4210</t>
  </si>
  <si>
    <t>Zakup materiałów i wyposażenia</t>
  </si>
  <si>
    <t>4260</t>
  </si>
  <si>
    <t>zakup energii</t>
  </si>
  <si>
    <t>4270</t>
  </si>
  <si>
    <t>4300</t>
  </si>
  <si>
    <t>zakup usług pozostałych</t>
  </si>
  <si>
    <t>4410</t>
  </si>
  <si>
    <t>Podróże służbowe krajowe</t>
  </si>
  <si>
    <t>4430</t>
  </si>
  <si>
    <t>Różne opłaty i składki</t>
  </si>
  <si>
    <t>4440</t>
  </si>
  <si>
    <t>Odpis na ZFŚS</t>
  </si>
  <si>
    <t>01005</t>
  </si>
  <si>
    <t>020</t>
  </si>
  <si>
    <t>LEŚNICTWO</t>
  </si>
  <si>
    <t>02002</t>
  </si>
  <si>
    <t>Nadzór nad gospodarką leśną</t>
  </si>
  <si>
    <t>600</t>
  </si>
  <si>
    <t>TRANSPORT I ŁĄCZNOŚĆ</t>
  </si>
  <si>
    <t>60014</t>
  </si>
  <si>
    <t>Drogi publicz.powiatowe</t>
  </si>
  <si>
    <t>4110</t>
  </si>
  <si>
    <t>Składki na ubez.społeczne</t>
  </si>
  <si>
    <t>podatek doch.od osób prawnych</t>
  </si>
  <si>
    <t>zakup materiałów i wyposażenia</t>
  </si>
  <si>
    <t>4480</t>
  </si>
  <si>
    <t>Podatek od nieruchomości</t>
  </si>
  <si>
    <t>6050</t>
  </si>
  <si>
    <t>6060</t>
  </si>
  <si>
    <t>700</t>
  </si>
  <si>
    <t>GOSPODARKA MIESZKANIOWA ORAZ NIEMAT.USŁUGI KOMUNAL.</t>
  </si>
  <si>
    <t>70005</t>
  </si>
  <si>
    <t>Gospodarka gruntami i nieruchomościami</t>
  </si>
  <si>
    <t>710</t>
  </si>
  <si>
    <t>DZIAŁALNOŚĆ USŁUGOWA</t>
  </si>
  <si>
    <t>71013</t>
  </si>
  <si>
    <t>Prace geodezyjne i kartograficzne (nieinwestycyjne)</t>
  </si>
  <si>
    <t>71014</t>
  </si>
  <si>
    <t>Opracowania geodezyjne i kartograficzne</t>
  </si>
  <si>
    <t>71015</t>
  </si>
  <si>
    <t>Nadzór budowlany</t>
  </si>
  <si>
    <t xml:space="preserve">4110 </t>
  </si>
  <si>
    <t>750</t>
  </si>
  <si>
    <t>ADMINISTRACJA PUBLICZNA</t>
  </si>
  <si>
    <t>75011</t>
  </si>
  <si>
    <t>Urzędy wojewódzkie</t>
  </si>
  <si>
    <t>Składki na ubezp. Społeczne</t>
  </si>
  <si>
    <t>2310</t>
  </si>
  <si>
    <t>75019</t>
  </si>
  <si>
    <t>Rady powiatów</t>
  </si>
  <si>
    <t>Różne wydatki na rzecz os.fiz.</t>
  </si>
  <si>
    <t>75020</t>
  </si>
  <si>
    <t>Starostwa powiatowe</t>
  </si>
  <si>
    <t>75045</t>
  </si>
  <si>
    <t>Komisje poborowe</t>
  </si>
  <si>
    <t>Składki na ubezp.społeczne</t>
  </si>
  <si>
    <t>75095</t>
  </si>
  <si>
    <t>Pozostała działalność</t>
  </si>
  <si>
    <t>754</t>
  </si>
  <si>
    <t>BEZPIECZEŃSTWO PUBLICZNE I OCHRONA PRZECIWPOŻAROWA</t>
  </si>
  <si>
    <t>4500</t>
  </si>
  <si>
    <t>4280</t>
  </si>
  <si>
    <t>Zakup usług zdrowotnych</t>
  </si>
  <si>
    <t>Pozostałe podatki na rzecz j.s.t.</t>
  </si>
  <si>
    <t>4050</t>
  </si>
  <si>
    <t>4060</t>
  </si>
  <si>
    <t>Pozostałe należności funkcjon.</t>
  </si>
  <si>
    <t>4070</t>
  </si>
  <si>
    <t>Nagrody roczne funkcjonariuszy</t>
  </si>
  <si>
    <t>4220</t>
  </si>
  <si>
    <t>4250</t>
  </si>
  <si>
    <t>Zakup sprzętu i uzbrojenia</t>
  </si>
  <si>
    <t>Zakup energii</t>
  </si>
  <si>
    <t>Zakup usług remontowych</t>
  </si>
  <si>
    <t>Zakup usług pozostałych</t>
  </si>
  <si>
    <t>75411</t>
  </si>
  <si>
    <t>Komendy Powiatowe Państ. Straży Pożarnej</t>
  </si>
  <si>
    <t>4520</t>
  </si>
  <si>
    <t>Opłaty na rzecz jst.</t>
  </si>
  <si>
    <t>852</t>
  </si>
  <si>
    <t>Pomoc społeczna</t>
  </si>
  <si>
    <t>85201</t>
  </si>
  <si>
    <t>85202</t>
  </si>
  <si>
    <t>85218</t>
  </si>
  <si>
    <t>Pozostałe zadania w zakresie polityki społecznej</t>
  </si>
  <si>
    <t>85295</t>
  </si>
  <si>
    <t>POMOC SPOŁECZNA</t>
  </si>
  <si>
    <t>85204</t>
  </si>
  <si>
    <t>757</t>
  </si>
  <si>
    <t>75702</t>
  </si>
  <si>
    <t>Obsługa papierów wart., kredytów i pożyczek j.s.t.</t>
  </si>
  <si>
    <t>8070</t>
  </si>
  <si>
    <t>758</t>
  </si>
  <si>
    <t>RÓŻNE ROZLICZENIA</t>
  </si>
  <si>
    <t>75818</t>
  </si>
  <si>
    <t>Rezerwy ogólne i celowe</t>
  </si>
  <si>
    <t>4810</t>
  </si>
  <si>
    <t>Rezerwa celowa oświatowa</t>
  </si>
  <si>
    <t>801</t>
  </si>
  <si>
    <t>OŚWIATA I WYCHOWANIE</t>
  </si>
  <si>
    <t>80102</t>
  </si>
  <si>
    <t>Szkoły podstawowe specjalne</t>
  </si>
  <si>
    <t>Zakup mater. i wyposażenia</t>
  </si>
  <si>
    <t>4240</t>
  </si>
  <si>
    <t>2540</t>
  </si>
  <si>
    <t>80111</t>
  </si>
  <si>
    <t>Gimnazja specjalne</t>
  </si>
  <si>
    <t>zakup materiałów i wyposaż.</t>
  </si>
  <si>
    <t>80120</t>
  </si>
  <si>
    <t>Licea Ogólnokształcące</t>
  </si>
  <si>
    <t>Nagr.i wyd.nie zal.do wynagr.</t>
  </si>
  <si>
    <t>4140</t>
  </si>
  <si>
    <t>Wydatki na obsługę długu</t>
  </si>
  <si>
    <t>- z funduszy celowych (§  2440, 2690 i 6260)</t>
  </si>
  <si>
    <t>80130</t>
  </si>
  <si>
    <t>Szkoły zawodowe</t>
  </si>
  <si>
    <t>Nagr.i wydat.nie zalicz.do wynagr.</t>
  </si>
  <si>
    <t xml:space="preserve">Dot.podmiot z budż. dla szkół niepub.  </t>
  </si>
  <si>
    <t>2110</t>
  </si>
  <si>
    <t>4378</t>
  </si>
  <si>
    <t>4379</t>
  </si>
  <si>
    <t>Dotacje celowe przekazane dla samorządu województwa na zadania bieżące realizowane na podstawie porozumień między j.s.t.</t>
  </si>
  <si>
    <t>80134</t>
  </si>
  <si>
    <t>Szkoły zawodowe specjalne</t>
  </si>
  <si>
    <t>2320</t>
  </si>
  <si>
    <t>80146</t>
  </si>
  <si>
    <t>Placówki dokształcania i doskonalenia nauczycieli</t>
  </si>
  <si>
    <t>80195</t>
  </si>
  <si>
    <t>851</t>
  </si>
  <si>
    <t>OCHRONA ZDROWIA</t>
  </si>
  <si>
    <t>85111</t>
  </si>
  <si>
    <t>Szpitale ogólne</t>
  </si>
  <si>
    <t>85156</t>
  </si>
  <si>
    <t>4130</t>
  </si>
  <si>
    <t>środki otrzymane od pozostałych jednostek sektora finansów publicznych</t>
  </si>
  <si>
    <t>Składki na ubezp.zdrow.</t>
  </si>
  <si>
    <t>853</t>
  </si>
  <si>
    <t>3110</t>
  </si>
  <si>
    <t>Świadczenia społeczne</t>
  </si>
  <si>
    <t>zakup środków żywności</t>
  </si>
  <si>
    <t>zakup pom.nauk.dydakt.książek</t>
  </si>
  <si>
    <t>Domy Pomocy Społecznej</t>
  </si>
  <si>
    <t>4230</t>
  </si>
  <si>
    <t>zakup leków i mater.medycz.</t>
  </si>
  <si>
    <t xml:space="preserve">Rodziny zastępcze </t>
  </si>
  <si>
    <t>Powiatowe Centrum Pomocy Rodzinie</t>
  </si>
  <si>
    <t>85324</t>
  </si>
  <si>
    <t>Składki na ubezp. społeczne</t>
  </si>
  <si>
    <t>4018</t>
  </si>
  <si>
    <t>4118</t>
  </si>
  <si>
    <t>4128</t>
  </si>
  <si>
    <t>85311</t>
  </si>
  <si>
    <t xml:space="preserve">Odsetki  od kraj. poż. i kredyt. </t>
  </si>
  <si>
    <t>Zakup materiałów i wyposaż.</t>
  </si>
  <si>
    <t>Wpłaty na PFRON</t>
  </si>
  <si>
    <t>Zakup pomocy dydakt.i książek</t>
  </si>
  <si>
    <t>4370</t>
  </si>
  <si>
    <t>4700</t>
  </si>
  <si>
    <t>4740</t>
  </si>
  <si>
    <t>4750</t>
  </si>
  <si>
    <t>Zakup usług telefonii stacjonarnej</t>
  </si>
  <si>
    <t>Szkolenia prac.niebędących czł.sł.cywilnej</t>
  </si>
  <si>
    <t>Zakup materiałów papierniczych</t>
  </si>
  <si>
    <t>Zakup akcesoriów komputerowych</t>
  </si>
  <si>
    <t>4360</t>
  </si>
  <si>
    <t>4380</t>
  </si>
  <si>
    <t>Zakup usług telefonii komórkowej</t>
  </si>
  <si>
    <t>Zakup uslug obejmujących tłumaczenia</t>
  </si>
  <si>
    <t>4510</t>
  </si>
  <si>
    <t>Opłaty na rzecz budżetu państwa</t>
  </si>
  <si>
    <t>4400</t>
  </si>
  <si>
    <t>Opłaty czynszowe za pomieszcz.biurowe</t>
  </si>
  <si>
    <t>Opłaty na rzecz budżetów jst.</t>
  </si>
  <si>
    <t>4748</t>
  </si>
  <si>
    <t>85333</t>
  </si>
  <si>
    <t>Powiatowe Urzędy Pracy</t>
  </si>
  <si>
    <t>2820</t>
  </si>
  <si>
    <t>854</t>
  </si>
  <si>
    <t>EDUKACYJNA OPIEKA WYCHOWAWCZA</t>
  </si>
  <si>
    <t>85403</t>
  </si>
  <si>
    <t>Specjalne ośrodki szkolno - wychowawcze</t>
  </si>
  <si>
    <t>85406</t>
  </si>
  <si>
    <t>85410</t>
  </si>
  <si>
    <t>Internaty i bursy szkolne</t>
  </si>
  <si>
    <t>85415</t>
  </si>
  <si>
    <t>85417</t>
  </si>
  <si>
    <t>85495</t>
  </si>
  <si>
    <t>921</t>
  </si>
  <si>
    <t>92116</t>
  </si>
  <si>
    <t>Biblioteki</t>
  </si>
  <si>
    <t>92195</t>
  </si>
  <si>
    <t>926</t>
  </si>
  <si>
    <t>KULTURA FIZYCZNA I SPORT</t>
  </si>
  <si>
    <t>92695</t>
  </si>
  <si>
    <t>Ogółem</t>
  </si>
  <si>
    <t>z tego:</t>
  </si>
  <si>
    <t>0870</t>
  </si>
  <si>
    <t>wpływy ze sprzedaży skł.majątk.</t>
  </si>
  <si>
    <t>6058</t>
  </si>
  <si>
    <t>75075</t>
  </si>
  <si>
    <t>Promocja jednostek samorządu terytorialnego</t>
  </si>
  <si>
    <t>4178</t>
  </si>
  <si>
    <t>4218</t>
  </si>
  <si>
    <t>4308</t>
  </si>
  <si>
    <t>4219</t>
  </si>
  <si>
    <t>85154</t>
  </si>
  <si>
    <t xml:space="preserve">Przeciwdziałanie alkoholizmowi </t>
  </si>
  <si>
    <t>85220</t>
  </si>
  <si>
    <t>Wynagrodzenia osobowe prac.</t>
  </si>
  <si>
    <t>Jednostki specjalistycznego poradnictwa, mieszkania chronione i ośrodki interwencji kryzysowej</t>
  </si>
  <si>
    <t>Nagr.i wyd.nie zal.do wynagrodzeń</t>
  </si>
  <si>
    <t>Stypendia  dla uczniów</t>
  </si>
  <si>
    <t>Dotacje celowe z budżetu na dofinans.zadań zleconych do realiz.stowarzyszeniom</t>
  </si>
  <si>
    <t>wpływy od rodziców z tyt. odpłatności za utrzymanie dzieci</t>
  </si>
  <si>
    <t>0680</t>
  </si>
  <si>
    <t>wpływy od rodziców z tyt.odpłatności z utrzym.dzieci</t>
  </si>
  <si>
    <t>Klasyfikacja</t>
  </si>
  <si>
    <t>Nazwa</t>
  </si>
  <si>
    <t>Rozdział</t>
  </si>
  <si>
    <t>Prace geodezyjno - urządzeniowe na potrzeby rolnictwa</t>
  </si>
  <si>
    <t>Koszty postępow.sąd.i prokurat.</t>
  </si>
  <si>
    <t>Dokształcanie i doskonalenie nauczycieli</t>
  </si>
  <si>
    <t>Przedszkola specjalne</t>
  </si>
  <si>
    <t>80105</t>
  </si>
  <si>
    <t>L.p.</t>
  </si>
  <si>
    <t>Komendy Powiatowe Państwowej Straży Pożarnej</t>
  </si>
  <si>
    <t>Placówki opiekuńczo - wychowawcze</t>
  </si>
  <si>
    <t>Rodziny zastępcze</t>
  </si>
  <si>
    <t>w tym:</t>
  </si>
  <si>
    <t>1.</t>
  </si>
  <si>
    <t>2.</t>
  </si>
  <si>
    <t>3.</t>
  </si>
  <si>
    <t>4.</t>
  </si>
  <si>
    <t>5.</t>
  </si>
  <si>
    <t>6298</t>
  </si>
  <si>
    <t>subwencje ogólne z udżetu państwa</t>
  </si>
  <si>
    <t>subwencje ogólne z budżetu państwa</t>
  </si>
  <si>
    <t>subwencja ogólna z budżetu państwa</t>
  </si>
  <si>
    <t>8.</t>
  </si>
  <si>
    <t>6.</t>
  </si>
  <si>
    <t>Usługi internetowe</t>
  </si>
  <si>
    <t>3070</t>
  </si>
  <si>
    <t>Wydatki osob.nie zal.do wynagr.</t>
  </si>
  <si>
    <t>4180</t>
  </si>
  <si>
    <t>Równoważniki i ekwiwalenty</t>
  </si>
  <si>
    <t>Koszty post.sądowego i prok.</t>
  </si>
  <si>
    <t>Opłaty na rzecz j.s.t.</t>
  </si>
  <si>
    <t>75018</t>
  </si>
  <si>
    <t>2330</t>
  </si>
  <si>
    <t>Dotacje celowe przekazane do samorządu województwa</t>
  </si>
  <si>
    <t>6059</t>
  </si>
  <si>
    <t>Koszty postępow. sądow. i prok.</t>
  </si>
  <si>
    <t>Dotacje celowe przek.powiatowi</t>
  </si>
  <si>
    <t>Dot. cel.przekazane powiatowi</t>
  </si>
  <si>
    <t>Stypendia różne</t>
  </si>
  <si>
    <t>10.</t>
  </si>
  <si>
    <t>9.</t>
  </si>
  <si>
    <t>Nazwa działu, rozdziału</t>
  </si>
  <si>
    <t>Dz.</t>
  </si>
  <si>
    <t>Rolnictwo i łowiectwo</t>
  </si>
  <si>
    <t>a)</t>
  </si>
  <si>
    <t xml:space="preserve">Urzędy wojewódzkie                                 </t>
  </si>
  <si>
    <t>pozostałe odsetki</t>
  </si>
  <si>
    <t>b)</t>
  </si>
  <si>
    <t>01095</t>
  </si>
  <si>
    <t>wpływy z różnych opłat</t>
  </si>
  <si>
    <t>Transport i Łączność</t>
  </si>
  <si>
    <t>dochody z najmu i dzierżawy składników majątkowych</t>
  </si>
  <si>
    <t>wpływy z usług</t>
  </si>
  <si>
    <t>Gospodarka mieszkaniowa oraz niemat.usł.komun.</t>
  </si>
  <si>
    <t>Gospodarka gruntami i nieruchomościami.</t>
  </si>
  <si>
    <t>OBSŁUGA DŁUGU PUBL.</t>
  </si>
  <si>
    <t>dotacje celowe z zakresu administracji rządowej</t>
  </si>
  <si>
    <t>część oświatowa subw. ogólnej dla jst</t>
  </si>
  <si>
    <t>13.</t>
  </si>
  <si>
    <t>dotacje celowe na zadania z zakresu administracji rządowej</t>
  </si>
  <si>
    <t>14.</t>
  </si>
  <si>
    <t>dotacje cel. na zad. własne powiatu</t>
  </si>
  <si>
    <t>2130</t>
  </si>
  <si>
    <t>2660</t>
  </si>
  <si>
    <t xml:space="preserve">dotacje celowe otrzymane z powiatów na zadania bieżące </t>
  </si>
  <si>
    <t>dotacje celowe na zad. własne powiatu</t>
  </si>
  <si>
    <t>dotacje celowe na zadania własne powiatu</t>
  </si>
  <si>
    <t>15.</t>
  </si>
  <si>
    <t>Administracja publiczna</t>
  </si>
  <si>
    <t>Starostwa Powiatowe</t>
  </si>
  <si>
    <t>wpływy z opłaty komunikacyjnej</t>
  </si>
  <si>
    <t>wpływy z różnych dochodów</t>
  </si>
  <si>
    <t>Bezpieczeństwo publiczne i ochrona przeciwpożarowa</t>
  </si>
  <si>
    <t>756</t>
  </si>
  <si>
    <t>75622</t>
  </si>
  <si>
    <t>Różne rozliczenia</t>
  </si>
  <si>
    <t>Różne rozliczenia finansowe</t>
  </si>
  <si>
    <t>Oświata i wychowanie</t>
  </si>
  <si>
    <t>c)</t>
  </si>
  <si>
    <t>Ochrona zdrowia</t>
  </si>
  <si>
    <t>d)</t>
  </si>
  <si>
    <t>e)</t>
  </si>
  <si>
    <t>PFRON</t>
  </si>
  <si>
    <t>Edukacyjna opieka wychowawcza</t>
  </si>
  <si>
    <t>Leśnictwo</t>
  </si>
  <si>
    <t>Działalność usługowa</t>
  </si>
  <si>
    <t>Skł.na ubezp.zdrow.dla os.nie obj.obow.ubezp.</t>
  </si>
  <si>
    <t>f)</t>
  </si>
  <si>
    <t>część wyrównawcza subwencji ogólnej dla powiatów</t>
  </si>
  <si>
    <t>DOCHODY OGÓŁEM</t>
  </si>
  <si>
    <t>2009</t>
  </si>
  <si>
    <t>3119</t>
  </si>
  <si>
    <t>3118</t>
  </si>
  <si>
    <t>4289</t>
  </si>
  <si>
    <t>4288</t>
  </si>
  <si>
    <t>1. Dotacje celowe</t>
  </si>
  <si>
    <t>Nagrody i wyd.nie zal.do wynagr.</t>
  </si>
  <si>
    <t>4170</t>
  </si>
  <si>
    <t>Wynagrodzenia bezosobowe</t>
  </si>
  <si>
    <t>4350</t>
  </si>
  <si>
    <t>Opłaty za usługi internetowe</t>
  </si>
  <si>
    <t>Wyszczególnienie</t>
  </si>
  <si>
    <t>Wydatki bieżące</t>
  </si>
  <si>
    <t>3250</t>
  </si>
  <si>
    <t>4610</t>
  </si>
  <si>
    <t>Gospodarka leśna</t>
  </si>
  <si>
    <t>02001</t>
  </si>
  <si>
    <t>0920</t>
  </si>
  <si>
    <t>0690</t>
  </si>
  <si>
    <t>0750</t>
  </si>
  <si>
    <t>0830</t>
  </si>
  <si>
    <t>0970</t>
  </si>
  <si>
    <t>0420</t>
  </si>
  <si>
    <t>0010</t>
  </si>
  <si>
    <t>0020</t>
  </si>
  <si>
    <t>2460</t>
  </si>
  <si>
    <t>2920</t>
  </si>
  <si>
    <t>- na zadania własne (§ 2130 i § 6430)</t>
  </si>
  <si>
    <t>Nagr.i wyd.nie zal.do wynagr</t>
  </si>
  <si>
    <t xml:space="preserve">- w ramach porozumień (umów) z j.s.t </t>
  </si>
  <si>
    <t>Udziały powiatu w podatkach stanow.dochód budżetu państwa</t>
  </si>
  <si>
    <t>podatek doch.od osób fizyczn.</t>
  </si>
  <si>
    <t>Dochody od osób prawnych,  fizycznych i  innych jedn.nie posiad.osobow.prawnej</t>
  </si>
  <si>
    <t>Poradnie psychologiczno-pedagogiczne</t>
  </si>
  <si>
    <t>Wydatki majątkowe</t>
  </si>
  <si>
    <t>Urzędy marszałkowskie</t>
  </si>
  <si>
    <t>Wydatki na zakupy inwestycyjne</t>
  </si>
  <si>
    <t>Wynagr. osobowe pracowników</t>
  </si>
  <si>
    <t>Wynagr. os. czł. korp. sł. cywiln.</t>
  </si>
  <si>
    <t xml:space="preserve">dochody z najmu i dzierżawy składników majątkowych </t>
  </si>
  <si>
    <t>11.</t>
  </si>
  <si>
    <t>80123</t>
  </si>
  <si>
    <t>Licea profilowane</t>
  </si>
  <si>
    <t>Drogi publiczne powiatowe</t>
  </si>
  <si>
    <t>4420</t>
  </si>
  <si>
    <t>Podróże służbowe zagraniczne</t>
  </si>
  <si>
    <t>Opracowania geodez. i kartogr.</t>
  </si>
  <si>
    <t>3240</t>
  </si>
  <si>
    <t>Dział, rozdz.</t>
  </si>
  <si>
    <t>§</t>
  </si>
  <si>
    <t>010</t>
  </si>
  <si>
    <t>część równoważąca subwencji ogólnej dla powiatów</t>
  </si>
  <si>
    <t>ROLNICTWO I ŁOWIECTWO</t>
  </si>
  <si>
    <t>3020</t>
  </si>
  <si>
    <t>bieżące</t>
  </si>
  <si>
    <t>majątkowe</t>
  </si>
  <si>
    <t>dotacje celowe otrzymane z gmin na zadania bieżące</t>
  </si>
  <si>
    <t>0470</t>
  </si>
  <si>
    <t>wpływy z opłat za zarząd nieruchomościami</t>
  </si>
  <si>
    <t xml:space="preserve">d) </t>
  </si>
  <si>
    <t xml:space="preserve">                                     </t>
  </si>
  <si>
    <t>Szkolenie członków korpusu służby cywilnej</t>
  </si>
  <si>
    <t>4550</t>
  </si>
  <si>
    <t>Szkol. prac.niebędących czł.sł.cywilnej</t>
  </si>
  <si>
    <t>Zakup leków i mat.medycznych</t>
  </si>
  <si>
    <t>Zakup środków żywności</t>
  </si>
  <si>
    <t>Dotacje celowe z budżetu na dofinansowanie zadań zleconych do realizacji stowarzyszeniom</t>
  </si>
  <si>
    <t>4115</t>
  </si>
  <si>
    <t>4116</t>
  </si>
  <si>
    <t>4125</t>
  </si>
  <si>
    <t>4126</t>
  </si>
  <si>
    <t>4175</t>
  </si>
  <si>
    <t>4176</t>
  </si>
  <si>
    <t>Plan na 2010 rok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</si>
</sst>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\ _z_ł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00\-000"/>
    <numFmt numFmtId="171" formatCode="#,##0;[Red]#,##0"/>
    <numFmt numFmtId="172" formatCode="#,##0.00\ &quot;zł&quot;"/>
    <numFmt numFmtId="173" formatCode="[$€-2]\ #,##0.00_);[Red]\([$€-2]\ #,##0.00\)"/>
  </numFmts>
  <fonts count="1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14"/>
      <name val="Arial CE"/>
      <family val="2"/>
    </font>
    <font>
      <b/>
      <sz val="10"/>
      <name val="Arial CE"/>
      <family val="2"/>
    </font>
    <font>
      <b/>
      <u val="single"/>
      <sz val="11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7"/>
      <name val="Arial CE"/>
      <family val="2"/>
    </font>
    <font>
      <sz val="7"/>
      <name val="Arial CE"/>
      <family val="2"/>
    </font>
    <font>
      <b/>
      <u val="single"/>
      <sz val="9"/>
      <name val="Arial CE"/>
      <family val="2"/>
    </font>
    <font>
      <b/>
      <u val="single"/>
      <sz val="12"/>
      <name val="Arial CE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/>
    </xf>
    <xf numFmtId="0" fontId="9" fillId="0" borderId="1" xfId="0" applyFont="1" applyBorder="1" applyAlignment="1">
      <alignment horizontal="left"/>
    </xf>
    <xf numFmtId="49" fontId="9" fillId="0" borderId="1" xfId="0" applyNumberFormat="1" applyFont="1" applyBorder="1" applyAlignment="1">
      <alignment horizontal="left"/>
    </xf>
    <xf numFmtId="49" fontId="9" fillId="0" borderId="1" xfId="0" applyNumberFormat="1" applyFont="1" applyBorder="1" applyAlignment="1">
      <alignment/>
    </xf>
    <xf numFmtId="0" fontId="0" fillId="0" borderId="0" xfId="0" applyAlignment="1" applyProtection="1">
      <alignment/>
      <protection/>
    </xf>
    <xf numFmtId="0" fontId="0" fillId="0" borderId="0" xfId="0" applyFill="1" applyAlignment="1">
      <alignment/>
    </xf>
    <xf numFmtId="0" fontId="4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4" fillId="3" borderId="1" xfId="0" applyFont="1" applyFill="1" applyBorder="1" applyAlignment="1">
      <alignment/>
    </xf>
    <xf numFmtId="0" fontId="9" fillId="0" borderId="1" xfId="0" applyFont="1" applyFill="1" applyBorder="1" applyAlignment="1">
      <alignment wrapText="1"/>
    </xf>
    <xf numFmtId="0" fontId="4" fillId="3" borderId="1" xfId="0" applyFont="1" applyFill="1" applyBorder="1" applyAlignment="1">
      <alignment wrapText="1"/>
    </xf>
    <xf numFmtId="0" fontId="9" fillId="0" borderId="1" xfId="0" applyFont="1" applyBorder="1" applyAlignment="1">
      <alignment wrapText="1"/>
    </xf>
    <xf numFmtId="0" fontId="7" fillId="4" borderId="1" xfId="0" applyFont="1" applyFill="1" applyBorder="1" applyAlignment="1">
      <alignment wrapText="1"/>
    </xf>
    <xf numFmtId="0" fontId="6" fillId="3" borderId="1" xfId="0" applyFont="1" applyFill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49" fontId="7" fillId="0" borderId="1" xfId="0" applyNumberFormat="1" applyFont="1" applyBorder="1" applyAlignment="1">
      <alignment horizontal="left" wrapText="1"/>
    </xf>
    <xf numFmtId="49" fontId="6" fillId="3" borderId="1" xfId="0" applyNumberFormat="1" applyFont="1" applyFill="1" applyBorder="1" applyAlignment="1">
      <alignment horizontal="left" wrapText="1"/>
    </xf>
    <xf numFmtId="49" fontId="7" fillId="0" borderId="1" xfId="0" applyNumberFormat="1" applyFont="1" applyFill="1" applyBorder="1" applyAlignment="1">
      <alignment horizontal="left" wrapText="1"/>
    </xf>
    <xf numFmtId="49" fontId="7" fillId="3" borderId="1" xfId="0" applyNumberFormat="1" applyFont="1" applyFill="1" applyBorder="1" applyAlignment="1">
      <alignment horizontal="left" wrapText="1"/>
    </xf>
    <xf numFmtId="0" fontId="7" fillId="3" borderId="1" xfId="0" applyFont="1" applyFill="1" applyBorder="1" applyAlignment="1">
      <alignment horizontal="left" wrapText="1"/>
    </xf>
    <xf numFmtId="49" fontId="7" fillId="2" borderId="1" xfId="0" applyNumberFormat="1" applyFont="1" applyFill="1" applyBorder="1" applyAlignment="1">
      <alignment wrapText="1"/>
    </xf>
    <xf numFmtId="0" fontId="7" fillId="4" borderId="1" xfId="0" applyFont="1" applyFill="1" applyBorder="1" applyAlignment="1">
      <alignment horizontal="left" wrapText="1"/>
    </xf>
    <xf numFmtId="49" fontId="7" fillId="2" borderId="1" xfId="0" applyNumberFormat="1" applyFont="1" applyFill="1" applyBorder="1" applyAlignment="1">
      <alignment horizontal="left" wrapText="1"/>
    </xf>
    <xf numFmtId="0" fontId="6" fillId="3" borderId="1" xfId="0" applyFont="1" applyFill="1" applyBorder="1" applyAlignment="1">
      <alignment wrapText="1"/>
    </xf>
    <xf numFmtId="49" fontId="7" fillId="4" borderId="1" xfId="0" applyNumberFormat="1" applyFont="1" applyFill="1" applyBorder="1" applyAlignment="1">
      <alignment horizontal="left" wrapText="1"/>
    </xf>
    <xf numFmtId="49" fontId="6" fillId="4" borderId="1" xfId="0" applyNumberFormat="1" applyFont="1" applyFill="1" applyBorder="1" applyAlignment="1">
      <alignment horizontal="left" wrapText="1"/>
    </xf>
    <xf numFmtId="0" fontId="7" fillId="4" borderId="1" xfId="0" applyFont="1" applyFill="1" applyBorder="1" applyAlignment="1">
      <alignment vertical="center" wrapText="1"/>
    </xf>
    <xf numFmtId="0" fontId="7" fillId="4" borderId="2" xfId="0" applyFont="1" applyFill="1" applyBorder="1" applyAlignment="1">
      <alignment horizontal="right"/>
    </xf>
    <xf numFmtId="49" fontId="7" fillId="4" borderId="1" xfId="0" applyNumberFormat="1" applyFont="1" applyFill="1" applyBorder="1" applyAlignment="1">
      <alignment wrapText="1"/>
    </xf>
    <xf numFmtId="0" fontId="4" fillId="5" borderId="1" xfId="0" applyFont="1" applyFill="1" applyBorder="1" applyAlignment="1">
      <alignment wrapText="1"/>
    </xf>
    <xf numFmtId="0" fontId="9" fillId="0" borderId="1" xfId="0" applyFont="1" applyBorder="1" applyAlignment="1">
      <alignment/>
    </xf>
    <xf numFmtId="0" fontId="8" fillId="5" borderId="1" xfId="0" applyFont="1" applyFill="1" applyBorder="1" applyAlignment="1">
      <alignment wrapText="1"/>
    </xf>
    <xf numFmtId="0" fontId="6" fillId="5" borderId="1" xfId="0" applyFont="1" applyFill="1" applyBorder="1" applyAlignment="1">
      <alignment wrapText="1"/>
    </xf>
    <xf numFmtId="0" fontId="9" fillId="2" borderId="1" xfId="0" applyFont="1" applyFill="1" applyBorder="1" applyAlignment="1">
      <alignment wrapText="1"/>
    </xf>
    <xf numFmtId="0" fontId="0" fillId="2" borderId="0" xfId="0" applyFill="1" applyAlignment="1">
      <alignment/>
    </xf>
    <xf numFmtId="0" fontId="8" fillId="5" borderId="1" xfId="0" applyFont="1" applyFill="1" applyBorder="1" applyAlignment="1">
      <alignment/>
    </xf>
    <xf numFmtId="3" fontId="9" fillId="0" borderId="1" xfId="0" applyNumberFormat="1" applyFont="1" applyBorder="1" applyAlignment="1">
      <alignment/>
    </xf>
    <xf numFmtId="3" fontId="8" fillId="0" borderId="1" xfId="0" applyNumberFormat="1" applyFont="1" applyBorder="1" applyAlignment="1">
      <alignment/>
    </xf>
    <xf numFmtId="0" fontId="8" fillId="0" borderId="1" xfId="0" applyFont="1" applyBorder="1" applyAlignment="1">
      <alignment horizontal="center"/>
    </xf>
    <xf numFmtId="49" fontId="8" fillId="2" borderId="2" xfId="0" applyNumberFormat="1" applyFont="1" applyFill="1" applyBorder="1" applyAlignment="1">
      <alignment horizontal="center"/>
    </xf>
    <xf numFmtId="49" fontId="8" fillId="5" borderId="2" xfId="0" applyNumberFormat="1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left"/>
    </xf>
    <xf numFmtId="49" fontId="9" fillId="0" borderId="2" xfId="0" applyNumberFormat="1" applyFont="1" applyBorder="1" applyAlignment="1">
      <alignment horizontal="center"/>
    </xf>
    <xf numFmtId="49" fontId="8" fillId="3" borderId="2" xfId="0" applyNumberFormat="1" applyFont="1" applyFill="1" applyBorder="1" applyAlignment="1">
      <alignment/>
    </xf>
    <xf numFmtId="49" fontId="9" fillId="3" borderId="1" xfId="0" applyNumberFormat="1" applyFont="1" applyFill="1" applyBorder="1" applyAlignment="1">
      <alignment horizontal="left"/>
    </xf>
    <xf numFmtId="49" fontId="8" fillId="5" borderId="2" xfId="0" applyNumberFormat="1" applyFont="1" applyFill="1" applyBorder="1" applyAlignment="1">
      <alignment/>
    </xf>
    <xf numFmtId="49" fontId="9" fillId="5" borderId="1" xfId="0" applyNumberFormat="1" applyFont="1" applyFill="1" applyBorder="1" applyAlignment="1">
      <alignment horizontal="left"/>
    </xf>
    <xf numFmtId="49" fontId="9" fillId="0" borderId="2" xfId="0" applyNumberFormat="1" applyFont="1" applyBorder="1" applyAlignment="1">
      <alignment/>
    </xf>
    <xf numFmtId="49" fontId="8" fillId="0" borderId="2" xfId="0" applyNumberFormat="1" applyFont="1" applyBorder="1" applyAlignment="1">
      <alignment/>
    </xf>
    <xf numFmtId="49" fontId="8" fillId="2" borderId="2" xfId="0" applyNumberFormat="1" applyFont="1" applyFill="1" applyBorder="1" applyAlignment="1">
      <alignment/>
    </xf>
    <xf numFmtId="49" fontId="9" fillId="2" borderId="1" xfId="0" applyNumberFormat="1" applyFont="1" applyFill="1" applyBorder="1" applyAlignment="1">
      <alignment horizontal="left"/>
    </xf>
    <xf numFmtId="49" fontId="9" fillId="0" borderId="1" xfId="0" applyNumberFormat="1" applyFont="1" applyBorder="1" applyAlignment="1">
      <alignment horizontal="left" wrapText="1"/>
    </xf>
    <xf numFmtId="49" fontId="8" fillId="3" borderId="1" xfId="0" applyNumberFormat="1" applyFont="1" applyFill="1" applyBorder="1" applyAlignment="1">
      <alignment horizontal="left"/>
    </xf>
    <xf numFmtId="49" fontId="9" fillId="2" borderId="2" xfId="0" applyNumberFormat="1" applyFont="1" applyFill="1" applyBorder="1" applyAlignment="1">
      <alignment/>
    </xf>
    <xf numFmtId="49" fontId="8" fillId="0" borderId="2" xfId="0" applyNumberFormat="1" applyFont="1" applyBorder="1" applyAlignment="1">
      <alignment horizontal="center"/>
    </xf>
    <xf numFmtId="49" fontId="8" fillId="3" borderId="2" xfId="0" applyNumberFormat="1" applyFont="1" applyFill="1" applyBorder="1" applyAlignment="1">
      <alignment horizontal="center"/>
    </xf>
    <xf numFmtId="49" fontId="9" fillId="5" borderId="1" xfId="0" applyNumberFormat="1" applyFont="1" applyFill="1" applyBorder="1" applyAlignment="1">
      <alignment/>
    </xf>
    <xf numFmtId="49" fontId="8" fillId="5" borderId="1" xfId="0" applyNumberFormat="1" applyFont="1" applyFill="1" applyBorder="1" applyAlignment="1">
      <alignment/>
    </xf>
    <xf numFmtId="49" fontId="8" fillId="3" borderId="1" xfId="0" applyNumberFormat="1" applyFont="1" applyFill="1" applyBorder="1" applyAlignment="1">
      <alignment/>
    </xf>
    <xf numFmtId="49" fontId="9" fillId="2" borderId="1" xfId="0" applyNumberFormat="1" applyFont="1" applyFill="1" applyBorder="1" applyAlignment="1">
      <alignment/>
    </xf>
    <xf numFmtId="49" fontId="8" fillId="3" borderId="1" xfId="0" applyNumberFormat="1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49" fontId="9" fillId="5" borderId="1" xfId="0" applyNumberFormat="1" applyFont="1" applyFill="1" applyBorder="1" applyAlignment="1">
      <alignment horizontal="center"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4" fillId="6" borderId="3" xfId="0" applyFont="1" applyFill="1" applyBorder="1" applyAlignment="1" applyProtection="1">
      <alignment horizontal="center" vertical="center"/>
      <protection/>
    </xf>
    <xf numFmtId="0" fontId="7" fillId="2" borderId="2" xfId="0" applyFont="1" applyFill="1" applyBorder="1" applyAlignment="1">
      <alignment horizontal="right"/>
    </xf>
    <xf numFmtId="3" fontId="6" fillId="4" borderId="1" xfId="0" applyNumberFormat="1" applyFont="1" applyFill="1" applyBorder="1" applyAlignment="1">
      <alignment/>
    </xf>
    <xf numFmtId="3" fontId="7" fillId="0" borderId="1" xfId="0" applyNumberFormat="1" applyFont="1" applyBorder="1" applyAlignment="1">
      <alignment/>
    </xf>
    <xf numFmtId="3" fontId="7" fillId="4" borderId="1" xfId="0" applyNumberFormat="1" applyFont="1" applyFill="1" applyBorder="1" applyAlignment="1">
      <alignment/>
    </xf>
    <xf numFmtId="3" fontId="6" fillId="3" borderId="1" xfId="0" applyNumberFormat="1" applyFont="1" applyFill="1" applyBorder="1" applyAlignment="1">
      <alignment/>
    </xf>
    <xf numFmtId="3" fontId="7" fillId="0" borderId="1" xfId="0" applyNumberFormat="1" applyFont="1" applyFill="1" applyBorder="1" applyAlignment="1">
      <alignment/>
    </xf>
    <xf numFmtId="3" fontId="7" fillId="2" borderId="1" xfId="0" applyNumberFormat="1" applyFont="1" applyFill="1" applyBorder="1" applyAlignment="1">
      <alignment/>
    </xf>
    <xf numFmtId="3" fontId="8" fillId="5" borderId="1" xfId="0" applyNumberFormat="1" applyFont="1" applyFill="1" applyBorder="1" applyAlignment="1">
      <alignment/>
    </xf>
    <xf numFmtId="3" fontId="8" fillId="5" borderId="4" xfId="0" applyNumberFormat="1" applyFont="1" applyFill="1" applyBorder="1" applyAlignment="1">
      <alignment/>
    </xf>
    <xf numFmtId="3" fontId="9" fillId="0" borderId="1" xfId="0" applyNumberFormat="1" applyFont="1" applyBorder="1" applyAlignment="1">
      <alignment horizontal="right"/>
    </xf>
    <xf numFmtId="3" fontId="9" fillId="2" borderId="1" xfId="0" applyNumberFormat="1" applyFont="1" applyFill="1" applyBorder="1" applyAlignment="1">
      <alignment horizontal="right"/>
    </xf>
    <xf numFmtId="3" fontId="8" fillId="3" borderId="1" xfId="0" applyNumberFormat="1" applyFont="1" applyFill="1" applyBorder="1" applyAlignment="1">
      <alignment/>
    </xf>
    <xf numFmtId="3" fontId="8" fillId="3" borderId="4" xfId="0" applyNumberFormat="1" applyFont="1" applyFill="1" applyBorder="1" applyAlignment="1">
      <alignment/>
    </xf>
    <xf numFmtId="3" fontId="9" fillId="2" borderId="1" xfId="0" applyNumberFormat="1" applyFont="1" applyFill="1" applyBorder="1" applyAlignment="1">
      <alignment/>
    </xf>
    <xf numFmtId="3" fontId="9" fillId="0" borderId="1" xfId="0" applyNumberFormat="1" applyFont="1" applyBorder="1" applyAlignment="1">
      <alignment/>
    </xf>
    <xf numFmtId="3" fontId="8" fillId="2" borderId="1" xfId="0" applyNumberFormat="1" applyFont="1" applyFill="1" applyBorder="1" applyAlignment="1">
      <alignment/>
    </xf>
    <xf numFmtId="3" fontId="8" fillId="7" borderId="5" xfId="0" applyNumberFormat="1" applyFont="1" applyFill="1" applyBorder="1" applyAlignment="1">
      <alignment/>
    </xf>
    <xf numFmtId="3" fontId="9" fillId="2" borderId="1" xfId="0" applyNumberFormat="1" applyFont="1" applyFill="1" applyBorder="1" applyAlignment="1">
      <alignment/>
    </xf>
    <xf numFmtId="49" fontId="9" fillId="2" borderId="1" xfId="0" applyNumberFormat="1" applyFont="1" applyFill="1" applyBorder="1" applyAlignment="1">
      <alignment horizontal="left"/>
    </xf>
    <xf numFmtId="0" fontId="11" fillId="0" borderId="1" xfId="0" applyFont="1" applyBorder="1" applyAlignment="1">
      <alignment wrapText="1"/>
    </xf>
    <xf numFmtId="3" fontId="9" fillId="2" borderId="1" xfId="0" applyNumberFormat="1" applyFont="1" applyFill="1" applyBorder="1" applyAlignment="1">
      <alignment horizontal="right"/>
    </xf>
    <xf numFmtId="0" fontId="9" fillId="2" borderId="1" xfId="0" applyFont="1" applyFill="1" applyBorder="1" applyAlignment="1">
      <alignment wrapText="1"/>
    </xf>
    <xf numFmtId="49" fontId="9" fillId="2" borderId="2" xfId="0" applyNumberFormat="1" applyFont="1" applyFill="1" applyBorder="1" applyAlignment="1">
      <alignment/>
    </xf>
    <xf numFmtId="3" fontId="9" fillId="0" borderId="1" xfId="0" applyNumberFormat="1" applyFont="1" applyBorder="1" applyAlignment="1">
      <alignment/>
    </xf>
    <xf numFmtId="49" fontId="8" fillId="5" borderId="2" xfId="0" applyNumberFormat="1" applyFont="1" applyFill="1" applyBorder="1" applyAlignment="1">
      <alignment horizontal="left"/>
    </xf>
    <xf numFmtId="3" fontId="9" fillId="2" borderId="4" xfId="0" applyNumberFormat="1" applyFont="1" applyFill="1" applyBorder="1" applyAlignment="1">
      <alignment/>
    </xf>
    <xf numFmtId="49" fontId="8" fillId="5" borderId="2" xfId="0" applyNumberFormat="1" applyFont="1" applyFill="1" applyBorder="1" applyAlignment="1">
      <alignment/>
    </xf>
    <xf numFmtId="49" fontId="8" fillId="5" borderId="1" xfId="0" applyNumberFormat="1" applyFont="1" applyFill="1" applyBorder="1" applyAlignment="1">
      <alignment horizontal="left"/>
    </xf>
    <xf numFmtId="3" fontId="8" fillId="5" borderId="1" xfId="0" applyNumberFormat="1" applyFont="1" applyFill="1" applyBorder="1" applyAlignment="1">
      <alignment/>
    </xf>
    <xf numFmtId="3" fontId="9" fillId="2" borderId="4" xfId="0" applyNumberFormat="1" applyFont="1" applyFill="1" applyBorder="1" applyAlignment="1">
      <alignment horizontal="center"/>
    </xf>
    <xf numFmtId="0" fontId="6" fillId="4" borderId="1" xfId="0" applyFont="1" applyFill="1" applyBorder="1" applyAlignment="1">
      <alignment horizontal="left" wrapText="1"/>
    </xf>
    <xf numFmtId="0" fontId="7" fillId="0" borderId="2" xfId="0" applyFont="1" applyBorder="1" applyAlignment="1">
      <alignment horizontal="right"/>
    </xf>
    <xf numFmtId="0" fontId="6" fillId="0" borderId="1" xfId="0" applyFont="1" applyBorder="1" applyAlignment="1">
      <alignment horizontal="left" wrapText="1"/>
    </xf>
    <xf numFmtId="49" fontId="8" fillId="5" borderId="2" xfId="0" applyNumberFormat="1" applyFont="1" applyFill="1" applyBorder="1" applyAlignment="1">
      <alignment horizontal="center"/>
    </xf>
    <xf numFmtId="49" fontId="9" fillId="2" borderId="2" xfId="0" applyNumberFormat="1" applyFont="1" applyFill="1" applyBorder="1" applyAlignment="1">
      <alignment horizontal="left"/>
    </xf>
    <xf numFmtId="49" fontId="9" fillId="2" borderId="2" xfId="0" applyNumberFormat="1" applyFont="1" applyFill="1" applyBorder="1" applyAlignment="1">
      <alignment horizontal="center"/>
    </xf>
    <xf numFmtId="0" fontId="9" fillId="0" borderId="1" xfId="0" applyFont="1" applyBorder="1" applyAlignment="1">
      <alignment/>
    </xf>
    <xf numFmtId="49" fontId="8" fillId="5" borderId="1" xfId="0" applyNumberFormat="1" applyFont="1" applyFill="1" applyBorder="1" applyAlignment="1">
      <alignment/>
    </xf>
    <xf numFmtId="0" fontId="6" fillId="3" borderId="2" xfId="0" applyFont="1" applyFill="1" applyBorder="1" applyAlignment="1">
      <alignment horizontal="right"/>
    </xf>
    <xf numFmtId="0" fontId="6" fillId="0" borderId="2" xfId="0" applyFont="1" applyFill="1" applyBorder="1" applyAlignment="1">
      <alignment horizontal="right"/>
    </xf>
    <xf numFmtId="49" fontId="6" fillId="0" borderId="1" xfId="0" applyNumberFormat="1" applyFont="1" applyFill="1" applyBorder="1" applyAlignment="1">
      <alignment horizontal="left" wrapText="1"/>
    </xf>
    <xf numFmtId="49" fontId="6" fillId="0" borderId="1" xfId="0" applyNumberFormat="1" applyFont="1" applyBorder="1" applyAlignment="1">
      <alignment horizontal="left" wrapText="1"/>
    </xf>
    <xf numFmtId="0" fontId="6" fillId="0" borderId="2" xfId="0" applyFont="1" applyBorder="1" applyAlignment="1">
      <alignment horizontal="right"/>
    </xf>
    <xf numFmtId="0" fontId="7" fillId="2" borderId="1" xfId="0" applyFont="1" applyFill="1" applyBorder="1" applyAlignment="1">
      <alignment horizontal="left" wrapText="1"/>
    </xf>
    <xf numFmtId="0" fontId="7" fillId="0" borderId="2" xfId="0" applyFont="1" applyBorder="1" applyAlignment="1">
      <alignment horizontal="center"/>
    </xf>
    <xf numFmtId="0" fontId="6" fillId="4" borderId="2" xfId="0" applyFont="1" applyFill="1" applyBorder="1" applyAlignment="1">
      <alignment horizontal="right"/>
    </xf>
    <xf numFmtId="0" fontId="6" fillId="4" borderId="1" xfId="0" applyFont="1" applyFill="1" applyBorder="1" applyAlignment="1">
      <alignment wrapText="1"/>
    </xf>
    <xf numFmtId="0" fontId="6" fillId="8" borderId="2" xfId="0" applyFont="1" applyFill="1" applyBorder="1" applyAlignment="1">
      <alignment horizontal="right"/>
    </xf>
    <xf numFmtId="0" fontId="12" fillId="8" borderId="1" xfId="0" applyFont="1" applyFill="1" applyBorder="1" applyAlignment="1">
      <alignment/>
    </xf>
    <xf numFmtId="0" fontId="6" fillId="8" borderId="1" xfId="0" applyFont="1" applyFill="1" applyBorder="1" applyAlignment="1">
      <alignment/>
    </xf>
    <xf numFmtId="3" fontId="6" fillId="8" borderId="1" xfId="0" applyNumberFormat="1" applyFont="1" applyFill="1" applyBorder="1" applyAlignment="1">
      <alignment/>
    </xf>
    <xf numFmtId="0" fontId="7" fillId="4" borderId="6" xfId="0" applyFont="1" applyFill="1" applyBorder="1" applyAlignment="1">
      <alignment horizontal="right"/>
    </xf>
    <xf numFmtId="3" fontId="7" fillId="4" borderId="5" xfId="0" applyNumberFormat="1" applyFont="1" applyFill="1" applyBorder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8" fillId="0" borderId="4" xfId="0" applyFont="1" applyBorder="1" applyAlignment="1">
      <alignment horizontal="center"/>
    </xf>
    <xf numFmtId="3" fontId="8" fillId="5" borderId="4" xfId="0" applyNumberFormat="1" applyFont="1" applyFill="1" applyBorder="1" applyAlignment="1">
      <alignment/>
    </xf>
    <xf numFmtId="0" fontId="9" fillId="2" borderId="1" xfId="0" applyFont="1" applyFill="1" applyBorder="1" applyAlignment="1">
      <alignment/>
    </xf>
    <xf numFmtId="0" fontId="9" fillId="2" borderId="1" xfId="0" applyFont="1" applyFill="1" applyBorder="1" applyAlignment="1">
      <alignment horizontal="left"/>
    </xf>
    <xf numFmtId="3" fontId="9" fillId="2" borderId="4" xfId="0" applyNumberFormat="1" applyFont="1" applyFill="1" applyBorder="1" applyAlignment="1">
      <alignment horizontal="right"/>
    </xf>
    <xf numFmtId="3" fontId="8" fillId="2" borderId="4" xfId="0" applyNumberFormat="1" applyFont="1" applyFill="1" applyBorder="1" applyAlignment="1">
      <alignment/>
    </xf>
    <xf numFmtId="3" fontId="9" fillId="2" borderId="1" xfId="0" applyNumberFormat="1" applyFont="1" applyFill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49" fontId="9" fillId="7" borderId="6" xfId="0" applyNumberFormat="1" applyFont="1" applyFill="1" applyBorder="1" applyAlignment="1">
      <alignment horizontal="center"/>
    </xf>
    <xf numFmtId="0" fontId="4" fillId="7" borderId="5" xfId="0" applyFont="1" applyFill="1" applyBorder="1" applyAlignment="1">
      <alignment horizontal="center" wrapText="1"/>
    </xf>
    <xf numFmtId="0" fontId="6" fillId="5" borderId="1" xfId="0" applyFont="1" applyFill="1" applyBorder="1" applyAlignment="1">
      <alignment/>
    </xf>
    <xf numFmtId="3" fontId="6" fillId="3" borderId="4" xfId="0" applyNumberFormat="1" applyFont="1" applyFill="1" applyBorder="1" applyAlignment="1">
      <alignment/>
    </xf>
    <xf numFmtId="3" fontId="7" fillId="0" borderId="4" xfId="0" applyNumberFormat="1" applyFont="1" applyBorder="1" applyAlignment="1">
      <alignment/>
    </xf>
    <xf numFmtId="3" fontId="6" fillId="4" borderId="4" xfId="0" applyNumberFormat="1" applyFont="1" applyFill="1" applyBorder="1" applyAlignment="1">
      <alignment/>
    </xf>
    <xf numFmtId="3" fontId="6" fillId="4" borderId="1" xfId="0" applyNumberFormat="1" applyFont="1" applyFill="1" applyBorder="1" applyAlignment="1">
      <alignment/>
    </xf>
    <xf numFmtId="49" fontId="6" fillId="4" borderId="1" xfId="0" applyNumberFormat="1" applyFont="1" applyFill="1" applyBorder="1" applyAlignment="1">
      <alignment horizontal="left" wrapText="1"/>
    </xf>
    <xf numFmtId="0" fontId="6" fillId="6" borderId="1" xfId="0" applyFont="1" applyFill="1" applyBorder="1" applyAlignment="1" applyProtection="1">
      <alignment horizontal="center" vertical="center" wrapText="1"/>
      <protection/>
    </xf>
    <xf numFmtId="0" fontId="6" fillId="6" borderId="1" xfId="0" applyFont="1" applyFill="1" applyBorder="1" applyAlignment="1" applyProtection="1">
      <alignment horizontal="center" vertical="center"/>
      <protection/>
    </xf>
    <xf numFmtId="0" fontId="6" fillId="6" borderId="1" xfId="0" applyFont="1" applyFill="1" applyBorder="1" applyAlignment="1" applyProtection="1">
      <alignment horizontal="left" vertical="center"/>
      <protection/>
    </xf>
    <xf numFmtId="0" fontId="9" fillId="0" borderId="1" xfId="0" applyFont="1" applyBorder="1" applyAlignment="1" applyProtection="1">
      <alignment horizontal="center"/>
      <protection/>
    </xf>
    <xf numFmtId="0" fontId="9" fillId="0" borderId="2" xfId="0" applyFont="1" applyBorder="1" applyAlignment="1" applyProtection="1">
      <alignment horizontal="center"/>
      <protection/>
    </xf>
    <xf numFmtId="0" fontId="9" fillId="0" borderId="4" xfId="0" applyFont="1" applyBorder="1" applyAlignment="1" applyProtection="1">
      <alignment horizontal="center"/>
      <protection/>
    </xf>
    <xf numFmtId="49" fontId="8" fillId="5" borderId="1" xfId="0" applyNumberFormat="1" applyFont="1" applyFill="1" applyBorder="1" applyAlignment="1">
      <alignment horizontal="left" wrapText="1"/>
    </xf>
    <xf numFmtId="49" fontId="9" fillId="7" borderId="5" xfId="0" applyNumberFormat="1" applyFont="1" applyFill="1" applyBorder="1" applyAlignment="1">
      <alignment horizontal="left"/>
    </xf>
    <xf numFmtId="0" fontId="6" fillId="5" borderId="1" xfId="0" applyFont="1" applyFill="1" applyBorder="1" applyAlignment="1">
      <alignment wrapText="1"/>
    </xf>
    <xf numFmtId="3" fontId="7" fillId="4" borderId="4" xfId="0" applyNumberFormat="1" applyFont="1" applyFill="1" applyBorder="1" applyAlignment="1">
      <alignment/>
    </xf>
    <xf numFmtId="3" fontId="8" fillId="7" borderId="7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6" fillId="6" borderId="4" xfId="0" applyFont="1" applyFill="1" applyBorder="1" applyAlignment="1" applyProtection="1">
      <alignment horizontal="center" vertical="center" wrapText="1"/>
      <protection/>
    </xf>
    <xf numFmtId="3" fontId="6" fillId="4" borderId="4" xfId="0" applyNumberFormat="1" applyFont="1" applyFill="1" applyBorder="1" applyAlignment="1">
      <alignment/>
    </xf>
    <xf numFmtId="3" fontId="7" fillId="0" borderId="4" xfId="0" applyNumberFormat="1" applyFont="1" applyFill="1" applyBorder="1" applyAlignment="1">
      <alignment/>
    </xf>
    <xf numFmtId="3" fontId="7" fillId="2" borderId="4" xfId="0" applyNumberFormat="1" applyFont="1" applyFill="1" applyBorder="1" applyAlignment="1">
      <alignment/>
    </xf>
    <xf numFmtId="3" fontId="6" fillId="8" borderId="4" xfId="0" applyNumberFormat="1" applyFont="1" applyFill="1" applyBorder="1" applyAlignment="1">
      <alignment/>
    </xf>
    <xf numFmtId="3" fontId="7" fillId="4" borderId="7" xfId="0" applyNumberFormat="1" applyFont="1" applyFill="1" applyBorder="1" applyAlignment="1">
      <alignment/>
    </xf>
    <xf numFmtId="0" fontId="10" fillId="8" borderId="3" xfId="0" applyFont="1" applyFill="1" applyBorder="1" applyAlignment="1">
      <alignment horizontal="center" vertical="center" wrapText="1"/>
    </xf>
    <xf numFmtId="0" fontId="10" fillId="8" borderId="8" xfId="0" applyFont="1" applyFill="1" applyBorder="1" applyAlignment="1">
      <alignment horizontal="center" vertical="center" wrapText="1"/>
    </xf>
    <xf numFmtId="0" fontId="10" fillId="8" borderId="4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0" fontId="8" fillId="8" borderId="3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right" vertical="center" wrapText="1"/>
    </xf>
    <xf numFmtId="0" fontId="6" fillId="6" borderId="3" xfId="0" applyFont="1" applyFill="1" applyBorder="1" applyAlignment="1" applyProtection="1">
      <alignment horizontal="center" vertical="center" wrapText="1"/>
      <protection/>
    </xf>
    <xf numFmtId="0" fontId="6" fillId="6" borderId="8" xfId="0" applyFont="1" applyFill="1" applyBorder="1" applyAlignment="1" applyProtection="1">
      <alignment horizontal="center" vertical="center" wrapText="1"/>
      <protection/>
    </xf>
    <xf numFmtId="49" fontId="9" fillId="0" borderId="1" xfId="0" applyNumberFormat="1" applyFont="1" applyBorder="1" applyAlignment="1">
      <alignment/>
    </xf>
    <xf numFmtId="0" fontId="4" fillId="6" borderId="10" xfId="0" applyFont="1" applyFill="1" applyBorder="1" applyAlignment="1" applyProtection="1">
      <alignment horizontal="center" vertical="center"/>
      <protection/>
    </xf>
    <xf numFmtId="0" fontId="4" fillId="6" borderId="2" xfId="0" applyFont="1" applyFill="1" applyBorder="1" applyAlignment="1" applyProtection="1">
      <alignment horizontal="center" vertical="center"/>
      <protection/>
    </xf>
    <xf numFmtId="0" fontId="6" fillId="6" borderId="3" xfId="0" applyFont="1" applyFill="1" applyBorder="1" applyAlignment="1" applyProtection="1">
      <alignment horizontal="center" vertical="center"/>
      <protection/>
    </xf>
    <xf numFmtId="0" fontId="6" fillId="6" borderId="1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right" vertical="center"/>
      <protection/>
    </xf>
    <xf numFmtId="49" fontId="9" fillId="4" borderId="5" xfId="0" applyNumberFormat="1" applyFont="1" applyFill="1" applyBorder="1" applyAlignment="1">
      <alignment horizontal="left"/>
    </xf>
    <xf numFmtId="49" fontId="9" fillId="0" borderId="1" xfId="0" applyNumberFormat="1" applyFont="1" applyBorder="1" applyAlignment="1">
      <alignment horizontal="left" wrapText="1"/>
    </xf>
    <xf numFmtId="49" fontId="9" fillId="4" borderId="1" xfId="0" applyNumberFormat="1" applyFont="1" applyFill="1" applyBorder="1" applyAlignment="1">
      <alignment horizontal="left"/>
    </xf>
    <xf numFmtId="0" fontId="9" fillId="4" borderId="1" xfId="0" applyFont="1" applyFill="1" applyBorder="1" applyAlignment="1">
      <alignment/>
    </xf>
    <xf numFmtId="0" fontId="10" fillId="8" borderId="1" xfId="0" applyFont="1" applyFill="1" applyBorder="1" applyAlignment="1">
      <alignment horizontal="center" vertical="center" wrapText="1"/>
    </xf>
    <xf numFmtId="0" fontId="6" fillId="8" borderId="10" xfId="0" applyFont="1" applyFill="1" applyBorder="1" applyAlignment="1">
      <alignment horizontal="center" vertical="center" wrapText="1"/>
    </xf>
    <xf numFmtId="0" fontId="6" fillId="8" borderId="2" xfId="0" applyFont="1" applyFill="1" applyBorder="1" applyAlignment="1">
      <alignment horizontal="center" vertical="center" wrapText="1"/>
    </xf>
    <xf numFmtId="0" fontId="8" fillId="8" borderId="3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65"/>
  <sheetViews>
    <sheetView zoomScaleSheetLayoutView="100" workbookViewId="0" topLeftCell="A1">
      <selection activeCell="D11" sqref="D11"/>
    </sheetView>
  </sheetViews>
  <sheetFormatPr defaultColWidth="9.00390625" defaultRowHeight="12.75"/>
  <cols>
    <col min="1" max="1" width="5.25390625" style="4" customWidth="1"/>
    <col min="2" max="2" width="41.00390625" style="0" customWidth="1"/>
    <col min="3" max="3" width="6.00390625" style="0" customWidth="1"/>
    <col min="4" max="4" width="7.75390625" style="0" customWidth="1"/>
    <col min="5" max="5" width="6.75390625" style="0" customWidth="1"/>
    <col min="6" max="6" width="11.25390625" style="0" customWidth="1"/>
    <col min="7" max="7" width="11.00390625" style="0" customWidth="1"/>
    <col min="8" max="8" width="10.375" style="0" customWidth="1"/>
  </cols>
  <sheetData>
    <row r="1" ht="10.5" customHeight="1"/>
    <row r="2" spans="1:8" s="10" customFormat="1" ht="15" customHeight="1">
      <c r="A2" s="71"/>
      <c r="B2" s="178" t="s">
        <v>69</v>
      </c>
      <c r="C2" s="178"/>
      <c r="D2" s="178"/>
      <c r="E2" s="178"/>
      <c r="F2" s="178"/>
      <c r="G2" s="178"/>
      <c r="H2" s="178"/>
    </row>
    <row r="3" spans="1:8" s="10" customFormat="1" ht="35.25" customHeight="1">
      <c r="A3" s="177" t="s">
        <v>114</v>
      </c>
      <c r="B3" s="177"/>
      <c r="C3" s="177"/>
      <c r="D3" s="177"/>
      <c r="E3" s="177"/>
      <c r="F3" s="177"/>
      <c r="G3" s="177"/>
      <c r="H3" s="177"/>
    </row>
    <row r="4" spans="1:8" s="10" customFormat="1" ht="17.25" customHeight="1" thickBot="1">
      <c r="A4" s="71"/>
      <c r="B4" s="71"/>
      <c r="C4" s="71"/>
      <c r="D4" s="71"/>
      <c r="E4" s="71"/>
      <c r="F4" s="71"/>
      <c r="G4" s="71"/>
      <c r="H4" s="71"/>
    </row>
    <row r="5" spans="1:8" s="10" customFormat="1" ht="28.5" customHeight="1">
      <c r="A5" s="173" t="s">
        <v>353</v>
      </c>
      <c r="B5" s="72" t="s">
        <v>446</v>
      </c>
      <c r="C5" s="175" t="s">
        <v>345</v>
      </c>
      <c r="D5" s="175"/>
      <c r="E5" s="175"/>
      <c r="F5" s="170" t="s">
        <v>508</v>
      </c>
      <c r="G5" s="170" t="s">
        <v>324</v>
      </c>
      <c r="H5" s="171"/>
    </row>
    <row r="6" spans="1:8" s="10" customFormat="1" ht="25.5" customHeight="1">
      <c r="A6" s="174"/>
      <c r="B6" s="145" t="s">
        <v>386</v>
      </c>
      <c r="C6" s="145" t="s">
        <v>387</v>
      </c>
      <c r="D6" s="146" t="s">
        <v>347</v>
      </c>
      <c r="E6" s="145" t="s">
        <v>484</v>
      </c>
      <c r="F6" s="176"/>
      <c r="G6" s="144" t="s">
        <v>489</v>
      </c>
      <c r="H6" s="156" t="s">
        <v>490</v>
      </c>
    </row>
    <row r="7" spans="1:8" s="70" customFormat="1" ht="13.5" customHeight="1">
      <c r="A7" s="148">
        <v>1</v>
      </c>
      <c r="B7" s="147">
        <v>2</v>
      </c>
      <c r="C7" s="147">
        <v>3</v>
      </c>
      <c r="D7" s="147">
        <v>4</v>
      </c>
      <c r="E7" s="147">
        <v>5</v>
      </c>
      <c r="F7" s="147">
        <v>7</v>
      </c>
      <c r="G7" s="147">
        <v>8</v>
      </c>
      <c r="H7" s="149">
        <v>9</v>
      </c>
    </row>
    <row r="8" spans="1:8" s="2" customFormat="1" ht="15" customHeight="1">
      <c r="A8" s="111" t="s">
        <v>358</v>
      </c>
      <c r="B8" s="30" t="s">
        <v>388</v>
      </c>
      <c r="C8" s="23" t="s">
        <v>485</v>
      </c>
      <c r="D8" s="26"/>
      <c r="E8" s="26"/>
      <c r="F8" s="77">
        <f>F9+F11</f>
        <v>62300</v>
      </c>
      <c r="G8" s="77">
        <f>G9+G11</f>
        <v>62300</v>
      </c>
      <c r="H8" s="139">
        <f>H9+H11</f>
        <v>0</v>
      </c>
    </row>
    <row r="9" spans="1:8" s="2" customFormat="1" ht="24" customHeight="1">
      <c r="A9" s="34" t="s">
        <v>389</v>
      </c>
      <c r="B9" s="33" t="s">
        <v>348</v>
      </c>
      <c r="C9" s="28"/>
      <c r="D9" s="31" t="s">
        <v>141</v>
      </c>
      <c r="E9" s="19"/>
      <c r="F9" s="74">
        <f>F10</f>
        <v>61000</v>
      </c>
      <c r="G9" s="74">
        <f>G10</f>
        <v>61000</v>
      </c>
      <c r="H9" s="141">
        <f>H10</f>
        <v>0</v>
      </c>
    </row>
    <row r="10" spans="1:8" ht="20.25" customHeight="1">
      <c r="A10" s="104"/>
      <c r="B10" s="5" t="s">
        <v>401</v>
      </c>
      <c r="C10" s="22"/>
      <c r="D10" s="22"/>
      <c r="E10" s="21">
        <v>2110</v>
      </c>
      <c r="F10" s="75">
        <v>61000</v>
      </c>
      <c r="G10" s="75">
        <f>F10</f>
        <v>61000</v>
      </c>
      <c r="H10" s="140"/>
    </row>
    <row r="11" spans="1:8" ht="18" customHeight="1">
      <c r="A11" s="34" t="s">
        <v>423</v>
      </c>
      <c r="B11" s="19" t="s">
        <v>186</v>
      </c>
      <c r="C11" s="31"/>
      <c r="D11" s="31" t="s">
        <v>393</v>
      </c>
      <c r="E11" s="31"/>
      <c r="F11" s="74">
        <f>F12</f>
        <v>1300</v>
      </c>
      <c r="G11" s="74">
        <f>G12</f>
        <v>1300</v>
      </c>
      <c r="H11" s="141">
        <f>H12</f>
        <v>0</v>
      </c>
    </row>
    <row r="12" spans="1:8" ht="15" customHeight="1">
      <c r="A12" s="104"/>
      <c r="B12" s="5" t="s">
        <v>394</v>
      </c>
      <c r="C12" s="22"/>
      <c r="D12" s="22"/>
      <c r="E12" s="22" t="s">
        <v>453</v>
      </c>
      <c r="F12" s="75">
        <v>1300</v>
      </c>
      <c r="G12" s="75">
        <f>F12</f>
        <v>1300</v>
      </c>
      <c r="H12" s="140"/>
    </row>
    <row r="13" spans="1:8" ht="16.5" customHeight="1">
      <c r="A13" s="111" t="s">
        <v>359</v>
      </c>
      <c r="B13" s="30" t="s">
        <v>429</v>
      </c>
      <c r="C13" s="23" t="s">
        <v>142</v>
      </c>
      <c r="D13" s="23"/>
      <c r="E13" s="23"/>
      <c r="F13" s="77">
        <f aca="true" t="shared" si="0" ref="F13:H14">F14</f>
        <v>152603</v>
      </c>
      <c r="G13" s="77">
        <f t="shared" si="0"/>
        <v>152603</v>
      </c>
      <c r="H13" s="139">
        <f t="shared" si="0"/>
        <v>0</v>
      </c>
    </row>
    <row r="14" spans="1:8" ht="15.75" customHeight="1">
      <c r="A14" s="34" t="s">
        <v>389</v>
      </c>
      <c r="B14" s="19" t="s">
        <v>450</v>
      </c>
      <c r="C14" s="31"/>
      <c r="D14" s="31" t="s">
        <v>451</v>
      </c>
      <c r="E14" s="31"/>
      <c r="F14" s="74">
        <f t="shared" si="0"/>
        <v>152603</v>
      </c>
      <c r="G14" s="74">
        <f t="shared" si="0"/>
        <v>152603</v>
      </c>
      <c r="H14" s="141">
        <f t="shared" si="0"/>
        <v>0</v>
      </c>
    </row>
    <row r="15" spans="1:8" ht="22.5" customHeight="1">
      <c r="A15" s="112"/>
      <c r="B15" s="16" t="s">
        <v>263</v>
      </c>
      <c r="C15" s="113"/>
      <c r="D15" s="113"/>
      <c r="E15" s="24" t="s">
        <v>460</v>
      </c>
      <c r="F15" s="75">
        <v>152603</v>
      </c>
      <c r="G15" s="75">
        <f>F15</f>
        <v>152603</v>
      </c>
      <c r="H15" s="140"/>
    </row>
    <row r="16" spans="1:8" ht="17.25" customHeight="1">
      <c r="A16" s="111" t="s">
        <v>360</v>
      </c>
      <c r="B16" s="30" t="s">
        <v>395</v>
      </c>
      <c r="C16" s="23" t="s">
        <v>146</v>
      </c>
      <c r="D16" s="23"/>
      <c r="E16" s="23"/>
      <c r="F16" s="77">
        <f>F17</f>
        <v>13632686</v>
      </c>
      <c r="G16" s="77">
        <f>G17</f>
        <v>8400</v>
      </c>
      <c r="H16" s="139">
        <f>H17</f>
        <v>13624286</v>
      </c>
    </row>
    <row r="17" spans="1:8" ht="18" customHeight="1">
      <c r="A17" s="34" t="s">
        <v>389</v>
      </c>
      <c r="B17" s="19" t="s">
        <v>478</v>
      </c>
      <c r="C17" s="31"/>
      <c r="D17" s="31" t="s">
        <v>148</v>
      </c>
      <c r="E17" s="31"/>
      <c r="F17" s="74">
        <f>SUM(F18:F23)</f>
        <v>13632686</v>
      </c>
      <c r="G17" s="74">
        <f>SUM(G18:G23)</f>
        <v>8400</v>
      </c>
      <c r="H17" s="141">
        <f>SUM(H18:H23)</f>
        <v>13624286</v>
      </c>
    </row>
    <row r="18" spans="1:8" ht="21.75" customHeight="1">
      <c r="A18" s="104"/>
      <c r="B18" s="5" t="s">
        <v>396</v>
      </c>
      <c r="C18" s="22"/>
      <c r="D18" s="22"/>
      <c r="E18" s="22" t="s">
        <v>454</v>
      </c>
      <c r="F18" s="75">
        <v>8000</v>
      </c>
      <c r="G18" s="75">
        <f>F18</f>
        <v>8000</v>
      </c>
      <c r="H18" s="140"/>
    </row>
    <row r="19" spans="1:8" ht="16.5" customHeight="1">
      <c r="A19" s="104"/>
      <c r="B19" s="5" t="s">
        <v>391</v>
      </c>
      <c r="C19" s="22"/>
      <c r="D19" s="22"/>
      <c r="E19" s="22" t="s">
        <v>452</v>
      </c>
      <c r="F19" s="75">
        <v>400</v>
      </c>
      <c r="G19" s="75">
        <f>F19</f>
        <v>400</v>
      </c>
      <c r="H19" s="140"/>
    </row>
    <row r="20" spans="1:8" ht="24.75" customHeight="1">
      <c r="A20" s="104"/>
      <c r="B20" s="5" t="s">
        <v>116</v>
      </c>
      <c r="C20" s="22"/>
      <c r="D20" s="22"/>
      <c r="E20" s="22" t="s">
        <v>73</v>
      </c>
      <c r="F20" s="75">
        <v>6631937</v>
      </c>
      <c r="G20" s="75"/>
      <c r="H20" s="140">
        <f>F20</f>
        <v>6631937</v>
      </c>
    </row>
    <row r="21" spans="1:8" ht="33.75" customHeight="1">
      <c r="A21" s="104"/>
      <c r="B21" s="5" t="s">
        <v>74</v>
      </c>
      <c r="C21" s="22"/>
      <c r="D21" s="22"/>
      <c r="E21" s="22" t="s">
        <v>117</v>
      </c>
      <c r="F21" s="75">
        <v>100000</v>
      </c>
      <c r="G21" s="75"/>
      <c r="H21" s="140">
        <f>F21</f>
        <v>100000</v>
      </c>
    </row>
    <row r="22" spans="1:8" ht="34.5" customHeight="1">
      <c r="A22" s="104"/>
      <c r="B22" s="5" t="s">
        <v>107</v>
      </c>
      <c r="C22" s="22"/>
      <c r="D22" s="22"/>
      <c r="E22" s="22" t="s">
        <v>85</v>
      </c>
      <c r="F22" s="75">
        <v>3892349</v>
      </c>
      <c r="G22" s="75"/>
      <c r="H22" s="140">
        <f>F22</f>
        <v>3892349</v>
      </c>
    </row>
    <row r="23" spans="1:8" ht="35.25" customHeight="1">
      <c r="A23" s="104"/>
      <c r="B23" s="5" t="s">
        <v>45</v>
      </c>
      <c r="C23" s="22"/>
      <c r="D23" s="22"/>
      <c r="E23" s="22" t="s">
        <v>44</v>
      </c>
      <c r="F23" s="75">
        <v>3000000</v>
      </c>
      <c r="G23" s="75"/>
      <c r="H23" s="140">
        <f>F23</f>
        <v>3000000</v>
      </c>
    </row>
    <row r="24" spans="1:8" ht="25.5" customHeight="1">
      <c r="A24" s="111" t="s">
        <v>361</v>
      </c>
      <c r="B24" s="30" t="s">
        <v>398</v>
      </c>
      <c r="C24" s="23" t="s">
        <v>158</v>
      </c>
      <c r="D24" s="25"/>
      <c r="E24" s="25"/>
      <c r="F24" s="77">
        <f>F25</f>
        <v>5183252</v>
      </c>
      <c r="G24" s="77">
        <f>G25</f>
        <v>178683</v>
      </c>
      <c r="H24" s="139">
        <f>H25</f>
        <v>5004569</v>
      </c>
    </row>
    <row r="25" spans="1:8" ht="24" customHeight="1">
      <c r="A25" s="34" t="s">
        <v>389</v>
      </c>
      <c r="B25" s="19" t="s">
        <v>399</v>
      </c>
      <c r="C25" s="31"/>
      <c r="D25" s="31" t="s">
        <v>160</v>
      </c>
      <c r="E25" s="31"/>
      <c r="F25" s="74">
        <f>SUM(F26:F31)</f>
        <v>5183252</v>
      </c>
      <c r="G25" s="74">
        <f>SUM(G26:G31)</f>
        <v>178683</v>
      </c>
      <c r="H25" s="141">
        <f>SUM(H26:H31)</f>
        <v>5004569</v>
      </c>
    </row>
    <row r="26" spans="1:8" ht="15" customHeight="1">
      <c r="A26" s="115"/>
      <c r="B26" s="5" t="s">
        <v>493</v>
      </c>
      <c r="C26" s="114"/>
      <c r="D26" s="22"/>
      <c r="E26" s="22" t="s">
        <v>492</v>
      </c>
      <c r="F26" s="75">
        <v>2577</v>
      </c>
      <c r="G26" s="75">
        <f>F26</f>
        <v>2577</v>
      </c>
      <c r="H26" s="140"/>
    </row>
    <row r="27" spans="1:8" ht="22.5" customHeight="1">
      <c r="A27" s="104"/>
      <c r="B27" s="5" t="s">
        <v>396</v>
      </c>
      <c r="C27" s="22"/>
      <c r="D27" s="22"/>
      <c r="E27" s="22" t="s">
        <v>454</v>
      </c>
      <c r="F27" s="75">
        <v>6826</v>
      </c>
      <c r="G27" s="75">
        <f>F27</f>
        <v>6826</v>
      </c>
      <c r="H27" s="140"/>
    </row>
    <row r="28" spans="1:8" ht="15" customHeight="1">
      <c r="A28" s="104"/>
      <c r="B28" s="5" t="s">
        <v>18</v>
      </c>
      <c r="C28" s="22"/>
      <c r="D28" s="22"/>
      <c r="E28" s="22" t="s">
        <v>325</v>
      </c>
      <c r="F28" s="75">
        <v>5004569</v>
      </c>
      <c r="G28" s="75"/>
      <c r="H28" s="140">
        <f>F28</f>
        <v>5004569</v>
      </c>
    </row>
    <row r="29" spans="1:8" ht="16.5" customHeight="1">
      <c r="A29" s="104"/>
      <c r="B29" s="5" t="s">
        <v>391</v>
      </c>
      <c r="C29" s="22"/>
      <c r="D29" s="22"/>
      <c r="E29" s="22" t="s">
        <v>452</v>
      </c>
      <c r="F29" s="75">
        <v>780</v>
      </c>
      <c r="G29" s="75">
        <f>F29</f>
        <v>780</v>
      </c>
      <c r="H29" s="140"/>
    </row>
    <row r="30" spans="1:8" ht="15.75" customHeight="1">
      <c r="A30" s="115"/>
      <c r="B30" s="5" t="s">
        <v>416</v>
      </c>
      <c r="C30" s="22"/>
      <c r="D30" s="22"/>
      <c r="E30" s="22" t="s">
        <v>456</v>
      </c>
      <c r="F30" s="75">
        <v>98500</v>
      </c>
      <c r="G30" s="75">
        <f>F30</f>
        <v>98500</v>
      </c>
      <c r="H30" s="140"/>
    </row>
    <row r="31" spans="1:8" ht="17.25" customHeight="1">
      <c r="A31" s="104"/>
      <c r="B31" s="5" t="s">
        <v>401</v>
      </c>
      <c r="C31" s="21"/>
      <c r="D31" s="21"/>
      <c r="E31" s="21">
        <v>2110</v>
      </c>
      <c r="F31" s="75">
        <v>70000</v>
      </c>
      <c r="G31" s="75">
        <f>F31</f>
        <v>70000</v>
      </c>
      <c r="H31" s="140"/>
    </row>
    <row r="32" spans="1:8" ht="16.5" customHeight="1">
      <c r="A32" s="111" t="s">
        <v>362</v>
      </c>
      <c r="B32" s="30" t="s">
        <v>430</v>
      </c>
      <c r="C32" s="20">
        <v>710</v>
      </c>
      <c r="D32" s="26"/>
      <c r="E32" s="26"/>
      <c r="F32" s="77">
        <f>F33+F35+F37</f>
        <v>309144</v>
      </c>
      <c r="G32" s="77">
        <f>G33+G35+G37</f>
        <v>309144</v>
      </c>
      <c r="H32" s="139">
        <f>H33+H35+H37</f>
        <v>0</v>
      </c>
    </row>
    <row r="33" spans="1:8" ht="24" customHeight="1">
      <c r="A33" s="34" t="s">
        <v>389</v>
      </c>
      <c r="B33" s="19" t="s">
        <v>165</v>
      </c>
      <c r="C33" s="28"/>
      <c r="D33" s="28">
        <v>71013</v>
      </c>
      <c r="E33" s="19"/>
      <c r="F33" s="74">
        <f>F34</f>
        <v>41000</v>
      </c>
      <c r="G33" s="74">
        <f>G34</f>
        <v>41000</v>
      </c>
      <c r="H33" s="141">
        <f>H34</f>
        <v>0</v>
      </c>
    </row>
    <row r="34" spans="1:8" ht="21.75" customHeight="1">
      <c r="A34" s="104"/>
      <c r="B34" s="5" t="s">
        <v>401</v>
      </c>
      <c r="C34" s="21"/>
      <c r="D34" s="21"/>
      <c r="E34" s="21">
        <v>2110</v>
      </c>
      <c r="F34" s="75">
        <v>41000</v>
      </c>
      <c r="G34" s="75">
        <f>F34</f>
        <v>41000</v>
      </c>
      <c r="H34" s="140"/>
    </row>
    <row r="35" spans="1:8" ht="19.5" customHeight="1">
      <c r="A35" s="34" t="s">
        <v>392</v>
      </c>
      <c r="B35" s="19" t="s">
        <v>167</v>
      </c>
      <c r="C35" s="28"/>
      <c r="D35" s="28">
        <v>71014</v>
      </c>
      <c r="E35" s="19"/>
      <c r="F35" s="74">
        <f>F36</f>
        <v>11000</v>
      </c>
      <c r="G35" s="74">
        <f>G36</f>
        <v>11000</v>
      </c>
      <c r="H35" s="141">
        <f>H36</f>
        <v>0</v>
      </c>
    </row>
    <row r="36" spans="1:8" ht="21" customHeight="1">
      <c r="A36" s="104"/>
      <c r="B36" s="5" t="s">
        <v>401</v>
      </c>
      <c r="C36" s="21"/>
      <c r="D36" s="21"/>
      <c r="E36" s="21">
        <v>2110</v>
      </c>
      <c r="F36" s="75">
        <v>11000</v>
      </c>
      <c r="G36" s="75">
        <f>F36</f>
        <v>11000</v>
      </c>
      <c r="H36" s="140"/>
    </row>
    <row r="37" spans="1:8" ht="17.25" customHeight="1">
      <c r="A37" s="34" t="s">
        <v>423</v>
      </c>
      <c r="B37" s="19" t="s">
        <v>169</v>
      </c>
      <c r="C37" s="28"/>
      <c r="D37" s="28">
        <v>71015</v>
      </c>
      <c r="E37" s="19"/>
      <c r="F37" s="74">
        <f>F38+F39</f>
        <v>257144</v>
      </c>
      <c r="G37" s="74">
        <f>G38+G39</f>
        <v>257144</v>
      </c>
      <c r="H37" s="141">
        <f>H38+H39</f>
        <v>0</v>
      </c>
    </row>
    <row r="38" spans="1:8" ht="18" customHeight="1">
      <c r="A38" s="104"/>
      <c r="B38" s="5" t="s">
        <v>391</v>
      </c>
      <c r="C38" s="116"/>
      <c r="D38" s="116"/>
      <c r="E38" s="27" t="s">
        <v>452</v>
      </c>
      <c r="F38" s="75">
        <v>100</v>
      </c>
      <c r="G38" s="75">
        <f>F38</f>
        <v>100</v>
      </c>
      <c r="H38" s="140"/>
    </row>
    <row r="39" spans="1:8" ht="22.5" customHeight="1">
      <c r="A39" s="104"/>
      <c r="B39" s="5" t="s">
        <v>401</v>
      </c>
      <c r="C39" s="21"/>
      <c r="D39" s="21"/>
      <c r="E39" s="21">
        <v>2110</v>
      </c>
      <c r="F39" s="75">
        <v>257044</v>
      </c>
      <c r="G39" s="75">
        <f>F39</f>
        <v>257044</v>
      </c>
      <c r="H39" s="140"/>
    </row>
    <row r="40" spans="1:8" ht="16.5" customHeight="1">
      <c r="A40" s="111" t="s">
        <v>368</v>
      </c>
      <c r="B40" s="30" t="s">
        <v>413</v>
      </c>
      <c r="C40" s="20">
        <v>750</v>
      </c>
      <c r="D40" s="26"/>
      <c r="E40" s="20"/>
      <c r="F40" s="77">
        <f>F41+F43+F48+F50</f>
        <v>266554</v>
      </c>
      <c r="G40" s="77">
        <f>G41+G43+G48+G50</f>
        <v>266554</v>
      </c>
      <c r="H40" s="139">
        <f>H41+H43+H48+H50</f>
        <v>0</v>
      </c>
    </row>
    <row r="41" spans="1:8" ht="16.5" customHeight="1">
      <c r="A41" s="34" t="s">
        <v>389</v>
      </c>
      <c r="B41" s="19" t="s">
        <v>390</v>
      </c>
      <c r="C41" s="28"/>
      <c r="D41" s="28">
        <v>75011</v>
      </c>
      <c r="E41" s="19"/>
      <c r="F41" s="74">
        <f>F42</f>
        <v>103643</v>
      </c>
      <c r="G41" s="74">
        <f>G42</f>
        <v>103643</v>
      </c>
      <c r="H41" s="141">
        <f>H42</f>
        <v>0</v>
      </c>
    </row>
    <row r="42" spans="1:8" ht="19.5" customHeight="1">
      <c r="A42" s="104"/>
      <c r="B42" s="5" t="s">
        <v>401</v>
      </c>
      <c r="C42" s="21"/>
      <c r="D42" s="21"/>
      <c r="E42" s="21">
        <v>2110</v>
      </c>
      <c r="F42" s="75">
        <v>103643</v>
      </c>
      <c r="G42" s="75">
        <f>F42</f>
        <v>103643</v>
      </c>
      <c r="H42" s="140"/>
    </row>
    <row r="43" spans="1:8" ht="17.25" customHeight="1">
      <c r="A43" s="34" t="s">
        <v>392</v>
      </c>
      <c r="B43" s="19" t="s">
        <v>414</v>
      </c>
      <c r="C43" s="28"/>
      <c r="D43" s="28">
        <v>75020</v>
      </c>
      <c r="E43" s="28"/>
      <c r="F43" s="74">
        <f>SUM(F44:F47)</f>
        <v>9700</v>
      </c>
      <c r="G43" s="74">
        <f>SUM(G44:G47)</f>
        <v>9700</v>
      </c>
      <c r="H43" s="141">
        <f>SUM(H44:H47)</f>
        <v>0</v>
      </c>
    </row>
    <row r="44" spans="1:8" ht="16.5" customHeight="1">
      <c r="A44" s="104"/>
      <c r="B44" s="5" t="s">
        <v>394</v>
      </c>
      <c r="C44" s="22"/>
      <c r="D44" s="22"/>
      <c r="E44" s="22" t="s">
        <v>453</v>
      </c>
      <c r="F44" s="75">
        <v>5000</v>
      </c>
      <c r="G44" s="75">
        <f>F44</f>
        <v>5000</v>
      </c>
      <c r="H44" s="140"/>
    </row>
    <row r="45" spans="1:8" ht="22.5" customHeight="1">
      <c r="A45" s="104"/>
      <c r="B45" s="5" t="s">
        <v>396</v>
      </c>
      <c r="C45" s="22"/>
      <c r="D45" s="22"/>
      <c r="E45" s="22" t="s">
        <v>454</v>
      </c>
      <c r="F45" s="75">
        <v>1200</v>
      </c>
      <c r="G45" s="75">
        <f>F45</f>
        <v>1200</v>
      </c>
      <c r="H45" s="140"/>
    </row>
    <row r="46" spans="1:8" ht="18" customHeight="1">
      <c r="A46" s="104"/>
      <c r="B46" s="5" t="s">
        <v>397</v>
      </c>
      <c r="C46" s="22"/>
      <c r="D46" s="22"/>
      <c r="E46" s="22" t="s">
        <v>455</v>
      </c>
      <c r="F46" s="75">
        <v>500</v>
      </c>
      <c r="G46" s="75">
        <f>F46</f>
        <v>500</v>
      </c>
      <c r="H46" s="140"/>
    </row>
    <row r="47" spans="1:8" ht="15.75" customHeight="1">
      <c r="A47" s="104"/>
      <c r="B47" s="5" t="s">
        <v>416</v>
      </c>
      <c r="C47" s="22"/>
      <c r="D47" s="22"/>
      <c r="E47" s="22" t="s">
        <v>456</v>
      </c>
      <c r="F47" s="75">
        <v>3000</v>
      </c>
      <c r="G47" s="75">
        <f>F47</f>
        <v>3000</v>
      </c>
      <c r="H47" s="140"/>
    </row>
    <row r="48" spans="1:8" ht="20.25" customHeight="1">
      <c r="A48" s="34" t="s">
        <v>423</v>
      </c>
      <c r="B48" s="19" t="s">
        <v>183</v>
      </c>
      <c r="C48" s="28"/>
      <c r="D48" s="28">
        <v>75045</v>
      </c>
      <c r="E48" s="19"/>
      <c r="F48" s="74">
        <f>F49</f>
        <v>10000</v>
      </c>
      <c r="G48" s="74">
        <f>G49</f>
        <v>10000</v>
      </c>
      <c r="H48" s="141">
        <f>H49</f>
        <v>0</v>
      </c>
    </row>
    <row r="49" spans="1:9" ht="18.75" customHeight="1">
      <c r="A49" s="104"/>
      <c r="B49" s="5" t="s">
        <v>401</v>
      </c>
      <c r="C49" s="21"/>
      <c r="D49" s="21"/>
      <c r="E49" s="21">
        <v>2110</v>
      </c>
      <c r="F49" s="75">
        <v>10000</v>
      </c>
      <c r="G49" s="75">
        <f>F49</f>
        <v>10000</v>
      </c>
      <c r="H49" s="140"/>
      <c r="I49" s="2"/>
    </row>
    <row r="50" spans="1:9" ht="28.5" customHeight="1">
      <c r="A50" s="34" t="s">
        <v>494</v>
      </c>
      <c r="B50" s="19" t="s">
        <v>329</v>
      </c>
      <c r="C50" s="28"/>
      <c r="D50" s="28">
        <v>75075</v>
      </c>
      <c r="E50" s="28"/>
      <c r="F50" s="74">
        <f>SUM(F51:F51)</f>
        <v>143211</v>
      </c>
      <c r="G50" s="74">
        <f>SUM(G51:G51)</f>
        <v>143211</v>
      </c>
      <c r="H50" s="141">
        <f>SUM(H51:H51)</f>
        <v>0</v>
      </c>
      <c r="I50" s="2"/>
    </row>
    <row r="51" spans="1:9" ht="21.75" customHeight="1">
      <c r="A51" s="104"/>
      <c r="B51" s="16" t="s">
        <v>55</v>
      </c>
      <c r="C51" s="21"/>
      <c r="D51" s="21"/>
      <c r="E51" s="21">
        <v>2705</v>
      </c>
      <c r="F51" s="75">
        <v>143211</v>
      </c>
      <c r="G51" s="75">
        <f>F51</f>
        <v>143211</v>
      </c>
      <c r="H51" s="140"/>
      <c r="I51" s="2"/>
    </row>
    <row r="52" spans="1:8" ht="24" customHeight="1">
      <c r="A52" s="111" t="s">
        <v>367</v>
      </c>
      <c r="B52" s="30" t="s">
        <v>417</v>
      </c>
      <c r="C52" s="20">
        <v>754</v>
      </c>
      <c r="D52" s="26"/>
      <c r="E52" s="26"/>
      <c r="F52" s="77">
        <f>F53</f>
        <v>2815600</v>
      </c>
      <c r="G52" s="77">
        <f>G53</f>
        <v>2815600</v>
      </c>
      <c r="H52" s="139">
        <f>H53</f>
        <v>0</v>
      </c>
    </row>
    <row r="53" spans="1:8" ht="28.5" customHeight="1">
      <c r="A53" s="34" t="s">
        <v>389</v>
      </c>
      <c r="B53" s="19" t="s">
        <v>354</v>
      </c>
      <c r="C53" s="28"/>
      <c r="D53" s="28">
        <v>75411</v>
      </c>
      <c r="E53" s="19"/>
      <c r="F53" s="74">
        <f>SUM(F54:F56)</f>
        <v>2815600</v>
      </c>
      <c r="G53" s="74">
        <f>SUM(G54:G56)</f>
        <v>2815600</v>
      </c>
      <c r="H53" s="141">
        <f>SUM(H54:H56)</f>
        <v>0</v>
      </c>
    </row>
    <row r="54" spans="1:8" ht="18.75" customHeight="1">
      <c r="A54" s="104"/>
      <c r="B54" s="5" t="s">
        <v>391</v>
      </c>
      <c r="C54" s="116"/>
      <c r="D54" s="116"/>
      <c r="E54" s="29" t="s">
        <v>452</v>
      </c>
      <c r="F54" s="75">
        <v>600</v>
      </c>
      <c r="G54" s="75">
        <f>F54</f>
        <v>600</v>
      </c>
      <c r="H54" s="140"/>
    </row>
    <row r="55" spans="1:8" ht="21.75" customHeight="1">
      <c r="A55" s="104"/>
      <c r="B55" s="5" t="s">
        <v>401</v>
      </c>
      <c r="C55" s="116"/>
      <c r="D55" s="116"/>
      <c r="E55" s="29" t="s">
        <v>247</v>
      </c>
      <c r="F55" s="75">
        <v>2815000</v>
      </c>
      <c r="G55" s="75">
        <f>F55</f>
        <v>2815000</v>
      </c>
      <c r="H55" s="140"/>
    </row>
    <row r="56" spans="1:8" ht="21" customHeight="1">
      <c r="A56" s="104"/>
      <c r="B56" s="5" t="s">
        <v>76</v>
      </c>
      <c r="C56" s="116"/>
      <c r="D56" s="116"/>
      <c r="E56" s="29" t="s">
        <v>75</v>
      </c>
      <c r="F56" s="75">
        <v>0</v>
      </c>
      <c r="G56" s="75"/>
      <c r="H56" s="140"/>
    </row>
    <row r="57" spans="1:8" ht="38.25" customHeight="1">
      <c r="A57" s="111" t="s">
        <v>385</v>
      </c>
      <c r="B57" s="20" t="s">
        <v>467</v>
      </c>
      <c r="C57" s="23" t="s">
        <v>418</v>
      </c>
      <c r="D57" s="25"/>
      <c r="E57" s="25"/>
      <c r="F57" s="77">
        <f>F58+F61</f>
        <v>3444143</v>
      </c>
      <c r="G57" s="77">
        <f>G58+G61</f>
        <v>3444143</v>
      </c>
      <c r="H57" s="139">
        <f>H58+H61</f>
        <v>0</v>
      </c>
    </row>
    <row r="58" spans="1:8" ht="38.25" customHeight="1">
      <c r="A58" s="34" t="s">
        <v>389</v>
      </c>
      <c r="B58" s="28" t="s">
        <v>71</v>
      </c>
      <c r="C58" s="31"/>
      <c r="D58" s="31" t="s">
        <v>72</v>
      </c>
      <c r="E58" s="31"/>
      <c r="F58" s="74">
        <f>F59+F60</f>
        <v>709982</v>
      </c>
      <c r="G58" s="74">
        <f>G59+G60</f>
        <v>709982</v>
      </c>
      <c r="H58" s="141">
        <f>H59+H60</f>
        <v>0</v>
      </c>
    </row>
    <row r="59" spans="1:8" ht="17.25" customHeight="1">
      <c r="A59" s="104"/>
      <c r="B59" s="5" t="s">
        <v>415</v>
      </c>
      <c r="C59" s="22"/>
      <c r="D59" s="22"/>
      <c r="E59" s="22" t="s">
        <v>457</v>
      </c>
      <c r="F59" s="75">
        <v>708982</v>
      </c>
      <c r="G59" s="75">
        <f>F59</f>
        <v>708982</v>
      </c>
      <c r="H59" s="140"/>
    </row>
    <row r="60" spans="1:8" ht="15.75" customHeight="1">
      <c r="A60" s="104"/>
      <c r="B60" s="5" t="s">
        <v>109</v>
      </c>
      <c r="C60" s="22"/>
      <c r="D60" s="22"/>
      <c r="E60" s="22" t="s">
        <v>108</v>
      </c>
      <c r="F60" s="75">
        <v>1000</v>
      </c>
      <c r="G60" s="75">
        <f>F60</f>
        <v>1000</v>
      </c>
      <c r="H60" s="140"/>
    </row>
    <row r="61" spans="1:8" ht="25.5" customHeight="1">
      <c r="A61" s="34" t="s">
        <v>392</v>
      </c>
      <c r="B61" s="28" t="s">
        <v>465</v>
      </c>
      <c r="C61" s="31"/>
      <c r="D61" s="31" t="s">
        <v>419</v>
      </c>
      <c r="E61" s="31"/>
      <c r="F61" s="74">
        <f>F62+F63</f>
        <v>2734161</v>
      </c>
      <c r="G61" s="74">
        <f>G62+G63</f>
        <v>2734161</v>
      </c>
      <c r="H61" s="141">
        <f>H62+H63</f>
        <v>0</v>
      </c>
    </row>
    <row r="62" spans="1:8" ht="15.75" customHeight="1">
      <c r="A62" s="104"/>
      <c r="B62" s="5" t="s">
        <v>466</v>
      </c>
      <c r="C62" s="22"/>
      <c r="D62" s="22"/>
      <c r="E62" s="22" t="s">
        <v>458</v>
      </c>
      <c r="F62" s="75">
        <v>2676794</v>
      </c>
      <c r="G62" s="75">
        <f>F62</f>
        <v>2676794</v>
      </c>
      <c r="H62" s="140"/>
    </row>
    <row r="63" spans="1:8" ht="15.75" customHeight="1">
      <c r="A63" s="104"/>
      <c r="B63" s="5" t="s">
        <v>152</v>
      </c>
      <c r="C63" s="22"/>
      <c r="D63" s="22"/>
      <c r="E63" s="22" t="s">
        <v>459</v>
      </c>
      <c r="F63" s="75">
        <v>57367</v>
      </c>
      <c r="G63" s="75">
        <f>F63</f>
        <v>57367</v>
      </c>
      <c r="H63" s="140"/>
    </row>
    <row r="64" spans="1:8" ht="20.25" customHeight="1">
      <c r="A64" s="111" t="s">
        <v>384</v>
      </c>
      <c r="B64" s="30" t="s">
        <v>420</v>
      </c>
      <c r="C64" s="20">
        <v>758</v>
      </c>
      <c r="D64" s="26"/>
      <c r="E64" s="26"/>
      <c r="F64" s="77">
        <f>F65+F67+F69+F71</f>
        <v>25252899</v>
      </c>
      <c r="G64" s="77">
        <f>G65+G67+G69+G71</f>
        <v>25252899</v>
      </c>
      <c r="H64" s="139">
        <f>H65+H67+H69+H71</f>
        <v>0</v>
      </c>
    </row>
    <row r="65" spans="1:8" ht="16.5" customHeight="1">
      <c r="A65" s="34" t="s">
        <v>389</v>
      </c>
      <c r="B65" s="19" t="s">
        <v>402</v>
      </c>
      <c r="C65" s="28"/>
      <c r="D65" s="28">
        <v>75801</v>
      </c>
      <c r="E65" s="28"/>
      <c r="F65" s="74">
        <f>F66</f>
        <v>18517913</v>
      </c>
      <c r="G65" s="74">
        <f>G66</f>
        <v>18517913</v>
      </c>
      <c r="H65" s="141">
        <f>H66</f>
        <v>0</v>
      </c>
    </row>
    <row r="66" spans="1:8" ht="18" customHeight="1">
      <c r="A66" s="104"/>
      <c r="B66" s="5" t="s">
        <v>364</v>
      </c>
      <c r="C66" s="21"/>
      <c r="D66" s="21"/>
      <c r="E66" s="22" t="s">
        <v>461</v>
      </c>
      <c r="F66" s="75">
        <v>18517913</v>
      </c>
      <c r="G66" s="75">
        <f>F66</f>
        <v>18517913</v>
      </c>
      <c r="H66" s="140"/>
    </row>
    <row r="67" spans="1:8" ht="27" customHeight="1">
      <c r="A67" s="34" t="s">
        <v>392</v>
      </c>
      <c r="B67" s="19" t="s">
        <v>433</v>
      </c>
      <c r="C67" s="28"/>
      <c r="D67" s="28">
        <v>75803</v>
      </c>
      <c r="E67" s="32"/>
      <c r="F67" s="74">
        <f>F68</f>
        <v>4482399</v>
      </c>
      <c r="G67" s="74">
        <f>G68</f>
        <v>4482399</v>
      </c>
      <c r="H67" s="141">
        <f>H68</f>
        <v>0</v>
      </c>
    </row>
    <row r="68" spans="1:8" ht="15.75" customHeight="1">
      <c r="A68" s="117"/>
      <c r="B68" s="5" t="s">
        <v>365</v>
      </c>
      <c r="C68" s="21"/>
      <c r="D68" s="21"/>
      <c r="E68" s="22" t="s">
        <v>461</v>
      </c>
      <c r="F68" s="75">
        <v>4482399</v>
      </c>
      <c r="G68" s="75">
        <f>F68</f>
        <v>4482399</v>
      </c>
      <c r="H68" s="140"/>
    </row>
    <row r="69" spans="1:8" ht="17.25" customHeight="1">
      <c r="A69" s="34" t="s">
        <v>423</v>
      </c>
      <c r="B69" s="19" t="s">
        <v>421</v>
      </c>
      <c r="C69" s="28"/>
      <c r="D69" s="28">
        <v>75814</v>
      </c>
      <c r="E69" s="31"/>
      <c r="F69" s="74">
        <f>F70</f>
        <v>35000</v>
      </c>
      <c r="G69" s="74">
        <f>G70</f>
        <v>35000</v>
      </c>
      <c r="H69" s="141">
        <f>H70</f>
        <v>0</v>
      </c>
    </row>
    <row r="70" spans="1:8" ht="14.25" customHeight="1">
      <c r="A70" s="104"/>
      <c r="B70" s="5" t="s">
        <v>391</v>
      </c>
      <c r="C70" s="21"/>
      <c r="D70" s="21"/>
      <c r="E70" s="22" t="s">
        <v>452</v>
      </c>
      <c r="F70" s="75">
        <v>35000</v>
      </c>
      <c r="G70" s="75">
        <f>F70</f>
        <v>35000</v>
      </c>
      <c r="H70" s="140"/>
    </row>
    <row r="71" spans="1:8" ht="24" customHeight="1">
      <c r="A71" s="34" t="s">
        <v>425</v>
      </c>
      <c r="B71" s="19" t="s">
        <v>486</v>
      </c>
      <c r="C71" s="28"/>
      <c r="D71" s="28">
        <v>75832</v>
      </c>
      <c r="E71" s="31"/>
      <c r="F71" s="74">
        <f>F72</f>
        <v>2217587</v>
      </c>
      <c r="G71" s="74">
        <f>G72</f>
        <v>2217587</v>
      </c>
      <c r="H71" s="141">
        <f>H72</f>
        <v>0</v>
      </c>
    </row>
    <row r="72" spans="1:8" ht="17.25" customHeight="1">
      <c r="A72" s="115"/>
      <c r="B72" s="5" t="s">
        <v>366</v>
      </c>
      <c r="C72" s="105"/>
      <c r="D72" s="105"/>
      <c r="E72" s="22" t="s">
        <v>461</v>
      </c>
      <c r="F72" s="75">
        <v>2217587</v>
      </c>
      <c r="G72" s="75">
        <f>F72</f>
        <v>2217587</v>
      </c>
      <c r="H72" s="140"/>
    </row>
    <row r="73" spans="1:8" ht="16.5" customHeight="1">
      <c r="A73" s="111" t="s">
        <v>475</v>
      </c>
      <c r="B73" s="30" t="s">
        <v>422</v>
      </c>
      <c r="C73" s="23" t="s">
        <v>227</v>
      </c>
      <c r="D73" s="25"/>
      <c r="E73" s="25"/>
      <c r="F73" s="77">
        <f>F74+F78+F84+F86</f>
        <v>2704745</v>
      </c>
      <c r="G73" s="77">
        <f>G74+G78+G84+G86</f>
        <v>308916</v>
      </c>
      <c r="H73" s="139">
        <f>H74+H78+H84+H86</f>
        <v>2395829</v>
      </c>
    </row>
    <row r="74" spans="1:8" ht="17.25" customHeight="1">
      <c r="A74" s="34" t="s">
        <v>389</v>
      </c>
      <c r="B74" s="19" t="s">
        <v>238</v>
      </c>
      <c r="C74" s="31"/>
      <c r="D74" s="31" t="s">
        <v>237</v>
      </c>
      <c r="E74" s="31"/>
      <c r="F74" s="142">
        <f>F75+F76+F77</f>
        <v>18260</v>
      </c>
      <c r="G74" s="142">
        <f>G75+G76+G77</f>
        <v>18260</v>
      </c>
      <c r="H74" s="157">
        <f>H75+H76+H77</f>
        <v>0</v>
      </c>
    </row>
    <row r="75" spans="1:8" ht="15" customHeight="1">
      <c r="A75" s="104"/>
      <c r="B75" s="5" t="s">
        <v>394</v>
      </c>
      <c r="C75" s="22"/>
      <c r="D75" s="22"/>
      <c r="E75" s="22" t="s">
        <v>453</v>
      </c>
      <c r="F75" s="75">
        <v>540</v>
      </c>
      <c r="G75" s="75">
        <f>F75</f>
        <v>540</v>
      </c>
      <c r="H75" s="140"/>
    </row>
    <row r="76" spans="1:8" ht="23.25" customHeight="1">
      <c r="A76" s="104"/>
      <c r="B76" s="5" t="s">
        <v>474</v>
      </c>
      <c r="C76" s="22"/>
      <c r="D76" s="22"/>
      <c r="E76" s="22" t="s">
        <v>454</v>
      </c>
      <c r="F76" s="75">
        <v>17240</v>
      </c>
      <c r="G76" s="75">
        <f>F76</f>
        <v>17240</v>
      </c>
      <c r="H76" s="140"/>
    </row>
    <row r="77" spans="1:8" ht="15.75" customHeight="1">
      <c r="A77" s="115"/>
      <c r="B77" s="5" t="s">
        <v>391</v>
      </c>
      <c r="C77" s="21"/>
      <c r="D77" s="105"/>
      <c r="E77" s="22" t="s">
        <v>452</v>
      </c>
      <c r="F77" s="75">
        <v>480</v>
      </c>
      <c r="G77" s="75">
        <f>F77</f>
        <v>480</v>
      </c>
      <c r="H77" s="140"/>
    </row>
    <row r="78" spans="1:8" ht="18" customHeight="1">
      <c r="A78" s="34" t="s">
        <v>392</v>
      </c>
      <c r="B78" s="19" t="s">
        <v>244</v>
      </c>
      <c r="C78" s="28"/>
      <c r="D78" s="28">
        <v>80130</v>
      </c>
      <c r="E78" s="28"/>
      <c r="F78" s="142">
        <f>SUM(F79:F83)</f>
        <v>92525</v>
      </c>
      <c r="G78" s="142">
        <f>SUM(G79:G83)</f>
        <v>92276</v>
      </c>
      <c r="H78" s="157">
        <f>SUM(H79:H83)</f>
        <v>249</v>
      </c>
    </row>
    <row r="79" spans="1:8" ht="23.25" customHeight="1">
      <c r="A79" s="115"/>
      <c r="B79" s="5" t="s">
        <v>474</v>
      </c>
      <c r="C79" s="21"/>
      <c r="D79" s="105"/>
      <c r="E79" s="22" t="s">
        <v>454</v>
      </c>
      <c r="F79" s="75">
        <v>23180</v>
      </c>
      <c r="G79" s="75">
        <f>F79</f>
        <v>23180</v>
      </c>
      <c r="H79" s="140"/>
    </row>
    <row r="80" spans="1:8" ht="17.25" customHeight="1">
      <c r="A80" s="115"/>
      <c r="B80" s="5" t="s">
        <v>397</v>
      </c>
      <c r="C80" s="21"/>
      <c r="D80" s="105"/>
      <c r="E80" s="22" t="s">
        <v>455</v>
      </c>
      <c r="F80" s="75">
        <v>53128</v>
      </c>
      <c r="G80" s="75">
        <f>F80</f>
        <v>53128</v>
      </c>
      <c r="H80" s="140"/>
    </row>
    <row r="81" spans="1:8" ht="16.5" customHeight="1">
      <c r="A81" s="115"/>
      <c r="B81" s="5" t="s">
        <v>326</v>
      </c>
      <c r="C81" s="21"/>
      <c r="D81" s="105"/>
      <c r="E81" s="22" t="s">
        <v>325</v>
      </c>
      <c r="F81" s="75">
        <v>249</v>
      </c>
      <c r="G81" s="75"/>
      <c r="H81" s="140">
        <f>F81</f>
        <v>249</v>
      </c>
    </row>
    <row r="82" spans="1:8" ht="18" customHeight="1">
      <c r="A82" s="115"/>
      <c r="B82" s="5" t="s">
        <v>391</v>
      </c>
      <c r="C82" s="21"/>
      <c r="D82" s="105"/>
      <c r="E82" s="22" t="s">
        <v>452</v>
      </c>
      <c r="F82" s="75">
        <v>468</v>
      </c>
      <c r="G82" s="75">
        <f>F82</f>
        <v>468</v>
      </c>
      <c r="H82" s="140"/>
    </row>
    <row r="83" spans="1:8" ht="18" customHeight="1">
      <c r="A83" s="115"/>
      <c r="B83" s="5" t="s">
        <v>416</v>
      </c>
      <c r="C83" s="21"/>
      <c r="D83" s="105"/>
      <c r="E83" s="22" t="s">
        <v>456</v>
      </c>
      <c r="F83" s="75">
        <v>15500</v>
      </c>
      <c r="G83" s="75">
        <f>F83</f>
        <v>15500</v>
      </c>
      <c r="H83" s="140"/>
    </row>
    <row r="84" spans="1:8" ht="18" customHeight="1">
      <c r="A84" s="34" t="s">
        <v>423</v>
      </c>
      <c r="B84" s="19" t="s">
        <v>111</v>
      </c>
      <c r="C84" s="28"/>
      <c r="D84" s="28">
        <v>80148</v>
      </c>
      <c r="E84" s="28"/>
      <c r="F84" s="142">
        <f>SUM(F85:F85)</f>
        <v>9000</v>
      </c>
      <c r="G84" s="142">
        <f>SUM(G85:G85)</f>
        <v>9000</v>
      </c>
      <c r="H84" s="157">
        <f>SUM(H85:H85)</f>
        <v>0</v>
      </c>
    </row>
    <row r="85" spans="1:8" ht="18" customHeight="1">
      <c r="A85" s="115"/>
      <c r="B85" s="5" t="s">
        <v>397</v>
      </c>
      <c r="C85" s="21"/>
      <c r="D85" s="105"/>
      <c r="E85" s="22" t="s">
        <v>455</v>
      </c>
      <c r="F85" s="75">
        <v>9000</v>
      </c>
      <c r="G85" s="75">
        <f>F85</f>
        <v>9000</v>
      </c>
      <c r="H85" s="140"/>
    </row>
    <row r="86" spans="1:8" ht="18" customHeight="1">
      <c r="A86" s="34" t="s">
        <v>425</v>
      </c>
      <c r="B86" s="19" t="s">
        <v>186</v>
      </c>
      <c r="C86" s="28"/>
      <c r="D86" s="28">
        <v>80195</v>
      </c>
      <c r="E86" s="31"/>
      <c r="F86" s="142">
        <f>SUM(F87:F94)</f>
        <v>2584960</v>
      </c>
      <c r="G86" s="142">
        <f>SUM(G87:G94)</f>
        <v>189380</v>
      </c>
      <c r="H86" s="157">
        <f>SUM(H87:H94)</f>
        <v>2395580</v>
      </c>
    </row>
    <row r="87" spans="1:8" ht="22.5" customHeight="1">
      <c r="A87" s="104"/>
      <c r="B87" s="5" t="s">
        <v>396</v>
      </c>
      <c r="C87" s="21"/>
      <c r="D87" s="21"/>
      <c r="E87" s="22" t="s">
        <v>454</v>
      </c>
      <c r="F87" s="75">
        <v>40000</v>
      </c>
      <c r="G87" s="75">
        <f aca="true" t="shared" si="1" ref="G87:G92">F87</f>
        <v>40000</v>
      </c>
      <c r="H87" s="140"/>
    </row>
    <row r="88" spans="1:8" ht="16.5" customHeight="1">
      <c r="A88" s="104"/>
      <c r="B88" s="5" t="s">
        <v>397</v>
      </c>
      <c r="C88" s="21"/>
      <c r="D88" s="21"/>
      <c r="E88" s="22" t="s">
        <v>455</v>
      </c>
      <c r="F88" s="75">
        <v>50000</v>
      </c>
      <c r="G88" s="75">
        <f t="shared" si="1"/>
        <v>50000</v>
      </c>
      <c r="H88" s="140"/>
    </row>
    <row r="89" spans="1:8" ht="16.5" customHeight="1">
      <c r="A89" s="104"/>
      <c r="B89" s="5" t="s">
        <v>391</v>
      </c>
      <c r="C89" s="21"/>
      <c r="D89" s="21"/>
      <c r="E89" s="22" t="s">
        <v>452</v>
      </c>
      <c r="F89" s="75">
        <v>700</v>
      </c>
      <c r="G89" s="75">
        <f t="shared" si="1"/>
        <v>700</v>
      </c>
      <c r="H89" s="140"/>
    </row>
    <row r="90" spans="1:8" ht="16.5" customHeight="1">
      <c r="A90" s="104"/>
      <c r="B90" s="5" t="s">
        <v>416</v>
      </c>
      <c r="C90" s="21"/>
      <c r="D90" s="21"/>
      <c r="E90" s="22" t="s">
        <v>456</v>
      </c>
      <c r="F90" s="75">
        <v>0</v>
      </c>
      <c r="G90" s="75">
        <f t="shared" si="1"/>
        <v>0</v>
      </c>
      <c r="H90" s="140"/>
    </row>
    <row r="91" spans="1:8" ht="49.5" customHeight="1">
      <c r="A91" s="104"/>
      <c r="B91" s="5" t="s">
        <v>79</v>
      </c>
      <c r="C91" s="21"/>
      <c r="D91" s="21"/>
      <c r="E91" s="22" t="s">
        <v>77</v>
      </c>
      <c r="F91" s="75">
        <v>83878</v>
      </c>
      <c r="G91" s="75">
        <f t="shared" si="1"/>
        <v>83878</v>
      </c>
      <c r="H91" s="140"/>
    </row>
    <row r="92" spans="1:8" ht="48" customHeight="1">
      <c r="A92" s="104"/>
      <c r="B92" s="5" t="s">
        <v>79</v>
      </c>
      <c r="C92" s="21"/>
      <c r="D92" s="21"/>
      <c r="E92" s="22" t="s">
        <v>78</v>
      </c>
      <c r="F92" s="75">
        <v>14802</v>
      </c>
      <c r="G92" s="75">
        <f t="shared" si="1"/>
        <v>14802</v>
      </c>
      <c r="H92" s="140"/>
    </row>
    <row r="93" spans="1:8" ht="27" customHeight="1">
      <c r="A93" s="104"/>
      <c r="B93" s="5" t="s">
        <v>116</v>
      </c>
      <c r="C93" s="21"/>
      <c r="D93" s="21"/>
      <c r="E93" s="22" t="s">
        <v>73</v>
      </c>
      <c r="F93" s="75">
        <v>2193184</v>
      </c>
      <c r="G93" s="75"/>
      <c r="H93" s="140">
        <f>F93</f>
        <v>2193184</v>
      </c>
    </row>
    <row r="94" spans="1:8" ht="37.5" customHeight="1">
      <c r="A94" s="104"/>
      <c r="B94" s="5" t="s">
        <v>74</v>
      </c>
      <c r="C94" s="21"/>
      <c r="D94" s="21"/>
      <c r="E94" s="22" t="s">
        <v>117</v>
      </c>
      <c r="F94" s="75">
        <v>202396</v>
      </c>
      <c r="G94" s="75"/>
      <c r="H94" s="140">
        <f>F94</f>
        <v>202396</v>
      </c>
    </row>
    <row r="95" spans="1:8" s="1" customFormat="1" ht="17.25" customHeight="1">
      <c r="A95" s="111" t="s">
        <v>112</v>
      </c>
      <c r="B95" s="30" t="s">
        <v>424</v>
      </c>
      <c r="C95" s="20">
        <v>851</v>
      </c>
      <c r="D95" s="20"/>
      <c r="E95" s="23"/>
      <c r="F95" s="77">
        <f>F96+F99+F101</f>
        <v>2357587</v>
      </c>
      <c r="G95" s="77">
        <f>G96+G99+G101</f>
        <v>1845294</v>
      </c>
      <c r="H95" s="139">
        <f>H96+H99+H101</f>
        <v>512293</v>
      </c>
    </row>
    <row r="96" spans="1:8" ht="17.25" customHeight="1">
      <c r="A96" s="118" t="s">
        <v>389</v>
      </c>
      <c r="B96" s="119" t="s">
        <v>260</v>
      </c>
      <c r="C96" s="103"/>
      <c r="D96" s="103">
        <v>85111</v>
      </c>
      <c r="E96" s="32"/>
      <c r="F96" s="74">
        <f>SUM(F97:F98)</f>
        <v>342396</v>
      </c>
      <c r="G96" s="74">
        <f>SUM(G97:G98)</f>
        <v>55200</v>
      </c>
      <c r="H96" s="141">
        <f>SUM(H97:H98)</f>
        <v>287196</v>
      </c>
    </row>
    <row r="97" spans="1:8" ht="22.5" customHeight="1">
      <c r="A97" s="115"/>
      <c r="B97" s="5" t="s">
        <v>474</v>
      </c>
      <c r="C97" s="21"/>
      <c r="D97" s="21"/>
      <c r="E97" s="22" t="s">
        <v>454</v>
      </c>
      <c r="F97" s="75">
        <v>55200</v>
      </c>
      <c r="G97" s="75">
        <f>F97</f>
        <v>55200</v>
      </c>
      <c r="H97" s="140"/>
    </row>
    <row r="98" spans="1:8" ht="25.5" customHeight="1">
      <c r="A98" s="115"/>
      <c r="B98" s="5" t="s">
        <v>116</v>
      </c>
      <c r="C98" s="21"/>
      <c r="D98" s="21"/>
      <c r="E98" s="22" t="s">
        <v>363</v>
      </c>
      <c r="F98" s="75">
        <v>287196</v>
      </c>
      <c r="G98" s="75"/>
      <c r="H98" s="140">
        <f>F98</f>
        <v>287196</v>
      </c>
    </row>
    <row r="99" spans="1:8" ht="28.5" customHeight="1">
      <c r="A99" s="118" t="s">
        <v>425</v>
      </c>
      <c r="B99" s="119" t="s">
        <v>431</v>
      </c>
      <c r="C99" s="103"/>
      <c r="D99" s="103">
        <v>85156</v>
      </c>
      <c r="E99" s="119"/>
      <c r="F99" s="74">
        <f>F100</f>
        <v>1743167</v>
      </c>
      <c r="G99" s="74">
        <f>G100</f>
        <v>1743167</v>
      </c>
      <c r="H99" s="141">
        <f>H100</f>
        <v>0</v>
      </c>
    </row>
    <row r="100" spans="1:8" ht="26.25" customHeight="1">
      <c r="A100" s="104"/>
      <c r="B100" s="5" t="s">
        <v>404</v>
      </c>
      <c r="C100" s="21"/>
      <c r="D100" s="21"/>
      <c r="E100" s="21">
        <v>2110</v>
      </c>
      <c r="F100" s="75">
        <v>1743167</v>
      </c>
      <c r="G100" s="75">
        <f>F100</f>
        <v>1743167</v>
      </c>
      <c r="H100" s="140"/>
    </row>
    <row r="101" spans="1:8" ht="20.25" customHeight="1">
      <c r="A101" s="118" t="s">
        <v>426</v>
      </c>
      <c r="B101" s="119" t="s">
        <v>186</v>
      </c>
      <c r="C101" s="103"/>
      <c r="D101" s="103">
        <v>85195</v>
      </c>
      <c r="E101" s="103"/>
      <c r="F101" s="74">
        <f>SUM(F102:F103)</f>
        <v>272024</v>
      </c>
      <c r="G101" s="74">
        <f>SUM(G102:G103)</f>
        <v>46927</v>
      </c>
      <c r="H101" s="141">
        <f>SUM(H102:H103)</f>
        <v>225097</v>
      </c>
    </row>
    <row r="102" spans="1:8" ht="23.25" customHeight="1">
      <c r="A102" s="104"/>
      <c r="B102" s="5" t="s">
        <v>110</v>
      </c>
      <c r="C102" s="21"/>
      <c r="D102" s="21"/>
      <c r="E102" s="22" t="s">
        <v>454</v>
      </c>
      <c r="F102" s="75">
        <v>46927</v>
      </c>
      <c r="G102" s="75">
        <f>F102</f>
        <v>46927</v>
      </c>
      <c r="H102" s="140"/>
    </row>
    <row r="103" spans="1:8" ht="35.25" customHeight="1">
      <c r="A103" s="104"/>
      <c r="B103" s="5" t="s">
        <v>74</v>
      </c>
      <c r="C103" s="21"/>
      <c r="D103" s="21"/>
      <c r="E103" s="21">
        <v>6260</v>
      </c>
      <c r="F103" s="75">
        <v>225097</v>
      </c>
      <c r="G103" s="75"/>
      <c r="H103" s="140">
        <f>F103</f>
        <v>225097</v>
      </c>
    </row>
    <row r="104" spans="1:8" ht="18" customHeight="1">
      <c r="A104" s="111" t="s">
        <v>403</v>
      </c>
      <c r="B104" s="30" t="s">
        <v>209</v>
      </c>
      <c r="C104" s="20">
        <v>852</v>
      </c>
      <c r="D104" s="20"/>
      <c r="E104" s="20"/>
      <c r="F104" s="77">
        <f>F105+F110+F114+F118+F120+F123</f>
        <v>2005545</v>
      </c>
      <c r="G104" s="77">
        <f>G105+G110+G114+G118+G120+G123</f>
        <v>2005545</v>
      </c>
      <c r="H104" s="139">
        <f>H105+H110+H114+H118+H120+H123</f>
        <v>0</v>
      </c>
    </row>
    <row r="105" spans="1:8" ht="19.5" customHeight="1">
      <c r="A105" s="118" t="s">
        <v>389</v>
      </c>
      <c r="B105" s="119" t="s">
        <v>355</v>
      </c>
      <c r="C105" s="32"/>
      <c r="D105" s="32" t="s">
        <v>210</v>
      </c>
      <c r="E105" s="32"/>
      <c r="F105" s="74">
        <f>F106+F107+F108+F109</f>
        <v>525683</v>
      </c>
      <c r="G105" s="74">
        <f>G106+G107+G108+G109</f>
        <v>525683</v>
      </c>
      <c r="H105" s="141">
        <f>H106+H107+H108+H109</f>
        <v>0</v>
      </c>
    </row>
    <row r="106" spans="1:8" ht="24.75" customHeight="1">
      <c r="A106" s="115"/>
      <c r="B106" s="5" t="s">
        <v>342</v>
      </c>
      <c r="C106" s="114"/>
      <c r="D106" s="114"/>
      <c r="E106" s="22" t="s">
        <v>343</v>
      </c>
      <c r="F106" s="75">
        <v>500</v>
      </c>
      <c r="G106" s="75">
        <f>F106</f>
        <v>500</v>
      </c>
      <c r="H106" s="140"/>
    </row>
    <row r="107" spans="1:8" ht="15.75" customHeight="1">
      <c r="A107" s="115"/>
      <c r="B107" s="5" t="s">
        <v>391</v>
      </c>
      <c r="C107" s="22"/>
      <c r="D107" s="22"/>
      <c r="E107" s="22" t="s">
        <v>452</v>
      </c>
      <c r="F107" s="75">
        <v>200</v>
      </c>
      <c r="G107" s="75">
        <f>F107</f>
        <v>200</v>
      </c>
      <c r="H107" s="140"/>
    </row>
    <row r="108" spans="1:8" ht="17.25" customHeight="1">
      <c r="A108" s="115"/>
      <c r="B108" s="5" t="s">
        <v>406</v>
      </c>
      <c r="C108" s="22"/>
      <c r="D108" s="22"/>
      <c r="E108" s="22" t="s">
        <v>407</v>
      </c>
      <c r="F108" s="75">
        <v>0</v>
      </c>
      <c r="G108" s="75">
        <f>F108</f>
        <v>0</v>
      </c>
      <c r="H108" s="140"/>
    </row>
    <row r="109" spans="1:8" ht="24.75" customHeight="1">
      <c r="A109" s="115"/>
      <c r="B109" s="5" t="s">
        <v>409</v>
      </c>
      <c r="C109" s="105"/>
      <c r="D109" s="21"/>
      <c r="E109" s="21">
        <v>2320</v>
      </c>
      <c r="F109" s="75">
        <v>524983</v>
      </c>
      <c r="G109" s="75">
        <f>F109</f>
        <v>524983</v>
      </c>
      <c r="H109" s="140"/>
    </row>
    <row r="110" spans="1:8" ht="19.5" customHeight="1">
      <c r="A110" s="34" t="s">
        <v>392</v>
      </c>
      <c r="B110" s="19" t="s">
        <v>270</v>
      </c>
      <c r="C110" s="31"/>
      <c r="D110" s="31" t="s">
        <v>211</v>
      </c>
      <c r="E110" s="31"/>
      <c r="F110" s="74">
        <f>F111+F112+F113</f>
        <v>1054850</v>
      </c>
      <c r="G110" s="74">
        <f>G111+G112+G113</f>
        <v>1054850</v>
      </c>
      <c r="H110" s="141">
        <f>H111+H112+H113</f>
        <v>0</v>
      </c>
    </row>
    <row r="111" spans="1:8" ht="15" customHeight="1">
      <c r="A111" s="104"/>
      <c r="B111" s="5" t="s">
        <v>397</v>
      </c>
      <c r="C111" s="22"/>
      <c r="D111" s="22"/>
      <c r="E111" s="22" t="s">
        <v>455</v>
      </c>
      <c r="F111" s="75">
        <v>703782</v>
      </c>
      <c r="G111" s="75">
        <f>F111</f>
        <v>703782</v>
      </c>
      <c r="H111" s="140"/>
    </row>
    <row r="112" spans="1:8" ht="16.5" customHeight="1">
      <c r="A112" s="104"/>
      <c r="B112" s="5" t="s">
        <v>391</v>
      </c>
      <c r="C112" s="22"/>
      <c r="D112" s="22"/>
      <c r="E112" s="22" t="s">
        <v>452</v>
      </c>
      <c r="F112" s="75">
        <v>400</v>
      </c>
      <c r="G112" s="75">
        <f>F112</f>
        <v>400</v>
      </c>
      <c r="H112" s="140"/>
    </row>
    <row r="113" spans="1:8" ht="16.5" customHeight="1">
      <c r="A113" s="104"/>
      <c r="B113" s="5" t="s">
        <v>410</v>
      </c>
      <c r="C113" s="21"/>
      <c r="D113" s="105"/>
      <c r="E113" s="21">
        <v>2130</v>
      </c>
      <c r="F113" s="75">
        <v>350668</v>
      </c>
      <c r="G113" s="75">
        <f>F113</f>
        <v>350668</v>
      </c>
      <c r="H113" s="140"/>
    </row>
    <row r="114" spans="1:8" ht="16.5" customHeight="1">
      <c r="A114" s="34" t="s">
        <v>423</v>
      </c>
      <c r="B114" s="19" t="s">
        <v>356</v>
      </c>
      <c r="C114" s="31"/>
      <c r="D114" s="31" t="s">
        <v>216</v>
      </c>
      <c r="E114" s="31"/>
      <c r="F114" s="74">
        <f>F115+F116+F117</f>
        <v>45212</v>
      </c>
      <c r="G114" s="74">
        <f>G115+G116+G117</f>
        <v>45212</v>
      </c>
      <c r="H114" s="141">
        <f>H115+H116+H117</f>
        <v>0</v>
      </c>
    </row>
    <row r="115" spans="1:8" ht="25.5" customHeight="1">
      <c r="A115" s="104"/>
      <c r="B115" s="5" t="s">
        <v>342</v>
      </c>
      <c r="C115" s="22"/>
      <c r="D115" s="22"/>
      <c r="E115" s="22" t="s">
        <v>343</v>
      </c>
      <c r="F115" s="75">
        <v>500</v>
      </c>
      <c r="G115" s="75">
        <f>F115</f>
        <v>500</v>
      </c>
      <c r="H115" s="140"/>
    </row>
    <row r="116" spans="1:8" ht="21.75" customHeight="1">
      <c r="A116" s="104"/>
      <c r="B116" s="16" t="s">
        <v>491</v>
      </c>
      <c r="C116" s="22"/>
      <c r="D116" s="22"/>
      <c r="E116" s="22" t="s">
        <v>176</v>
      </c>
      <c r="F116" s="75">
        <v>32854</v>
      </c>
      <c r="G116" s="75">
        <f>F116</f>
        <v>32854</v>
      </c>
      <c r="H116" s="140"/>
    </row>
    <row r="117" spans="1:8" ht="26.25" customHeight="1">
      <c r="A117" s="104"/>
      <c r="B117" s="5" t="s">
        <v>409</v>
      </c>
      <c r="C117" s="22"/>
      <c r="D117" s="22"/>
      <c r="E117" s="22" t="s">
        <v>253</v>
      </c>
      <c r="F117" s="75">
        <v>11858</v>
      </c>
      <c r="G117" s="75">
        <f>F117</f>
        <v>11858</v>
      </c>
      <c r="H117" s="140"/>
    </row>
    <row r="118" spans="1:8" ht="25.5" customHeight="1">
      <c r="A118" s="34" t="s">
        <v>425</v>
      </c>
      <c r="B118" s="19" t="s">
        <v>56</v>
      </c>
      <c r="C118" s="31"/>
      <c r="D118" s="31" t="s">
        <v>58</v>
      </c>
      <c r="E118" s="31"/>
      <c r="F118" s="74">
        <f>F119</f>
        <v>370500</v>
      </c>
      <c r="G118" s="74">
        <f>G119</f>
        <v>370500</v>
      </c>
      <c r="H118" s="141">
        <f>H119</f>
        <v>0</v>
      </c>
    </row>
    <row r="119" spans="1:8" ht="24.75" customHeight="1">
      <c r="A119" s="104"/>
      <c r="B119" s="40" t="s">
        <v>404</v>
      </c>
      <c r="C119" s="22"/>
      <c r="D119" s="22"/>
      <c r="E119" s="22" t="s">
        <v>247</v>
      </c>
      <c r="F119" s="75">
        <v>370500</v>
      </c>
      <c r="G119" s="75">
        <f>F119</f>
        <v>370500</v>
      </c>
      <c r="H119" s="140"/>
    </row>
    <row r="120" spans="1:8" ht="18.75" customHeight="1">
      <c r="A120" s="34" t="s">
        <v>426</v>
      </c>
      <c r="B120" s="19" t="s">
        <v>57</v>
      </c>
      <c r="C120" s="31"/>
      <c r="D120" s="31" t="s">
        <v>212</v>
      </c>
      <c r="E120" s="31"/>
      <c r="F120" s="74">
        <f>F121+F122</f>
        <v>300</v>
      </c>
      <c r="G120" s="74">
        <f>G121+G122</f>
        <v>300</v>
      </c>
      <c r="H120" s="141">
        <f>H121+H122</f>
        <v>0</v>
      </c>
    </row>
    <row r="121" spans="1:8" ht="16.5" customHeight="1">
      <c r="A121" s="104"/>
      <c r="B121" s="5" t="s">
        <v>391</v>
      </c>
      <c r="C121" s="22"/>
      <c r="D121" s="22"/>
      <c r="E121" s="22" t="s">
        <v>452</v>
      </c>
      <c r="F121" s="75">
        <v>300</v>
      </c>
      <c r="G121" s="75">
        <f>F121</f>
        <v>300</v>
      </c>
      <c r="H121" s="140"/>
    </row>
    <row r="122" spans="1:8" ht="15" customHeight="1">
      <c r="A122" s="104"/>
      <c r="B122" s="5" t="s">
        <v>411</v>
      </c>
      <c r="C122" s="22"/>
      <c r="D122" s="22"/>
      <c r="E122" s="22" t="s">
        <v>407</v>
      </c>
      <c r="F122" s="75">
        <v>0</v>
      </c>
      <c r="G122" s="75">
        <f>F122</f>
        <v>0</v>
      </c>
      <c r="H122" s="140"/>
    </row>
    <row r="123" spans="1:8" ht="38.25" customHeight="1">
      <c r="A123" s="34" t="s">
        <v>432</v>
      </c>
      <c r="B123" s="19" t="s">
        <v>338</v>
      </c>
      <c r="C123" s="31"/>
      <c r="D123" s="31" t="s">
        <v>336</v>
      </c>
      <c r="E123" s="31"/>
      <c r="F123" s="74">
        <f>F124</f>
        <v>9000</v>
      </c>
      <c r="G123" s="74">
        <f>G124</f>
        <v>9000</v>
      </c>
      <c r="H123" s="141">
        <f>H124</f>
        <v>0</v>
      </c>
    </row>
    <row r="124" spans="1:8" ht="16.5" customHeight="1">
      <c r="A124" s="73"/>
      <c r="B124" s="5" t="s">
        <v>416</v>
      </c>
      <c r="C124" s="29"/>
      <c r="D124" s="29"/>
      <c r="E124" s="29" t="s">
        <v>456</v>
      </c>
      <c r="F124" s="75">
        <v>9000</v>
      </c>
      <c r="G124" s="75">
        <f>F124</f>
        <v>9000</v>
      </c>
      <c r="H124" s="140"/>
    </row>
    <row r="125" spans="1:9" ht="27" customHeight="1">
      <c r="A125" s="111" t="s">
        <v>405</v>
      </c>
      <c r="B125" s="30" t="s">
        <v>213</v>
      </c>
      <c r="C125" s="23" t="s">
        <v>265</v>
      </c>
      <c r="D125" s="23"/>
      <c r="E125" s="23"/>
      <c r="F125" s="77">
        <f>F126+F128+F135</f>
        <v>2819722</v>
      </c>
      <c r="G125" s="77">
        <f>G126+G128+G135</f>
        <v>2819722</v>
      </c>
      <c r="H125" s="139">
        <f>H126+H128+H135</f>
        <v>0</v>
      </c>
      <c r="I125" s="13"/>
    </row>
    <row r="126" spans="1:8" s="11" customFormat="1" ht="15.75" customHeight="1">
      <c r="A126" s="34" t="s">
        <v>389</v>
      </c>
      <c r="B126" s="19" t="s">
        <v>427</v>
      </c>
      <c r="C126" s="31"/>
      <c r="D126" s="31" t="s">
        <v>275</v>
      </c>
      <c r="E126" s="31"/>
      <c r="F126" s="74">
        <f>F127</f>
        <v>23385</v>
      </c>
      <c r="G126" s="74">
        <f>G127</f>
        <v>23385</v>
      </c>
      <c r="H126" s="141">
        <f>H127</f>
        <v>0</v>
      </c>
    </row>
    <row r="127" spans="1:8" s="11" customFormat="1" ht="15.75" customHeight="1">
      <c r="A127" s="104"/>
      <c r="B127" s="5" t="s">
        <v>416</v>
      </c>
      <c r="C127" s="22"/>
      <c r="D127" s="22"/>
      <c r="E127" s="22" t="s">
        <v>456</v>
      </c>
      <c r="F127" s="78">
        <v>23385</v>
      </c>
      <c r="G127" s="78">
        <f>F127</f>
        <v>23385</v>
      </c>
      <c r="H127" s="158"/>
    </row>
    <row r="128" spans="1:8" s="1" customFormat="1" ht="17.25" customHeight="1">
      <c r="A128" s="34" t="s">
        <v>392</v>
      </c>
      <c r="B128" s="35" t="s">
        <v>304</v>
      </c>
      <c r="C128" s="31"/>
      <c r="D128" s="31" t="s">
        <v>303</v>
      </c>
      <c r="E128" s="31"/>
      <c r="F128" s="74">
        <f>SUM(F129:F134)</f>
        <v>1087181</v>
      </c>
      <c r="G128" s="74">
        <f>SUM(G129:G134)</f>
        <v>1087181</v>
      </c>
      <c r="H128" s="141">
        <f>SUM(H129:H134)</f>
        <v>0</v>
      </c>
    </row>
    <row r="129" spans="1:8" s="1" customFormat="1" ht="19.5" customHeight="1">
      <c r="A129" s="73"/>
      <c r="B129" s="5" t="s">
        <v>474</v>
      </c>
      <c r="C129" s="29"/>
      <c r="D129" s="29"/>
      <c r="E129" s="29" t="s">
        <v>454</v>
      </c>
      <c r="F129" s="79">
        <v>15070</v>
      </c>
      <c r="G129" s="79">
        <f aca="true" t="shared" si="2" ref="G129:G134">F129</f>
        <v>15070</v>
      </c>
      <c r="H129" s="159"/>
    </row>
    <row r="130" spans="1:8" ht="16.5" customHeight="1">
      <c r="A130" s="104"/>
      <c r="B130" s="5" t="s">
        <v>391</v>
      </c>
      <c r="C130" s="22"/>
      <c r="D130" s="22"/>
      <c r="E130" s="22" t="s">
        <v>452</v>
      </c>
      <c r="F130" s="75">
        <v>100</v>
      </c>
      <c r="G130" s="75">
        <f t="shared" si="2"/>
        <v>100</v>
      </c>
      <c r="H130" s="140"/>
    </row>
    <row r="131" spans="1:8" ht="15.75" customHeight="1">
      <c r="A131" s="104"/>
      <c r="B131" s="5" t="s">
        <v>416</v>
      </c>
      <c r="C131" s="22"/>
      <c r="D131" s="22"/>
      <c r="E131" s="22" t="s">
        <v>456</v>
      </c>
      <c r="F131" s="75">
        <v>0</v>
      </c>
      <c r="G131" s="75">
        <f t="shared" si="2"/>
        <v>0</v>
      </c>
      <c r="H131" s="140"/>
    </row>
    <row r="132" spans="1:8" ht="24" customHeight="1">
      <c r="A132" s="104"/>
      <c r="B132" s="5" t="s">
        <v>116</v>
      </c>
      <c r="C132" s="22"/>
      <c r="D132" s="22"/>
      <c r="E132" s="22" t="s">
        <v>113</v>
      </c>
      <c r="F132" s="75">
        <v>546472</v>
      </c>
      <c r="G132" s="75">
        <f t="shared" si="2"/>
        <v>546472</v>
      </c>
      <c r="H132" s="140"/>
    </row>
    <row r="133" spans="1:8" ht="24" customHeight="1">
      <c r="A133" s="104"/>
      <c r="B133" s="5" t="s">
        <v>116</v>
      </c>
      <c r="C133" s="22"/>
      <c r="D133" s="22"/>
      <c r="E133" s="22" t="s">
        <v>435</v>
      </c>
      <c r="F133" s="75">
        <v>86139</v>
      </c>
      <c r="G133" s="75">
        <f t="shared" si="2"/>
        <v>86139</v>
      </c>
      <c r="H133" s="140"/>
    </row>
    <row r="134" spans="1:8" s="1" customFormat="1" ht="46.5" customHeight="1">
      <c r="A134" s="115"/>
      <c r="B134" s="5" t="s">
        <v>115</v>
      </c>
      <c r="C134" s="21"/>
      <c r="D134" s="21"/>
      <c r="E134" s="21">
        <v>2690</v>
      </c>
      <c r="F134" s="75">
        <v>439400</v>
      </c>
      <c r="G134" s="75">
        <f t="shared" si="2"/>
        <v>439400</v>
      </c>
      <c r="H134" s="140"/>
    </row>
    <row r="135" spans="1:8" s="1" customFormat="1" ht="16.5" customHeight="1">
      <c r="A135" s="34" t="s">
        <v>425</v>
      </c>
      <c r="B135" s="19" t="s">
        <v>186</v>
      </c>
      <c r="C135" s="28"/>
      <c r="D135" s="28">
        <v>85395</v>
      </c>
      <c r="E135" s="28"/>
      <c r="F135" s="142">
        <f>F136+F137</f>
        <v>1709156</v>
      </c>
      <c r="G135" s="142">
        <f>G136+G137</f>
        <v>1709156</v>
      </c>
      <c r="H135" s="157">
        <f>H136+H137</f>
        <v>0</v>
      </c>
    </row>
    <row r="136" spans="1:8" s="1" customFormat="1" ht="25.5" customHeight="1">
      <c r="A136" s="104"/>
      <c r="B136" s="5" t="s">
        <v>116</v>
      </c>
      <c r="C136" s="21"/>
      <c r="D136" s="21"/>
      <c r="E136" s="21">
        <v>2008</v>
      </c>
      <c r="F136" s="75">
        <v>1470377</v>
      </c>
      <c r="G136" s="75">
        <f>F136</f>
        <v>1470377</v>
      </c>
      <c r="H136" s="140"/>
    </row>
    <row r="137" spans="1:8" s="1" customFormat="1" ht="23.25" customHeight="1">
      <c r="A137" s="104"/>
      <c r="B137" s="5" t="s">
        <v>116</v>
      </c>
      <c r="C137" s="21"/>
      <c r="D137" s="21"/>
      <c r="E137" s="21">
        <v>2009</v>
      </c>
      <c r="F137" s="75">
        <v>238779</v>
      </c>
      <c r="G137" s="75">
        <f>F137</f>
        <v>238779</v>
      </c>
      <c r="H137" s="140"/>
    </row>
    <row r="138" spans="1:8" s="1" customFormat="1" ht="18" customHeight="1">
      <c r="A138" s="111" t="s">
        <v>412</v>
      </c>
      <c r="B138" s="30" t="s">
        <v>428</v>
      </c>
      <c r="C138" s="23" t="s">
        <v>306</v>
      </c>
      <c r="D138" s="25"/>
      <c r="E138" s="25"/>
      <c r="F138" s="77">
        <f>F139+F144+F147+F149</f>
        <v>247960</v>
      </c>
      <c r="G138" s="77">
        <f>G139+G144+G147+G149</f>
        <v>172707</v>
      </c>
      <c r="H138" s="139">
        <f>H139+H144+H147+H149</f>
        <v>75253</v>
      </c>
    </row>
    <row r="139" spans="1:8" s="1" customFormat="1" ht="25.5" customHeight="1">
      <c r="A139" s="34" t="s">
        <v>389</v>
      </c>
      <c r="B139" s="19" t="s">
        <v>309</v>
      </c>
      <c r="C139" s="31"/>
      <c r="D139" s="31" t="s">
        <v>308</v>
      </c>
      <c r="E139" s="31"/>
      <c r="F139" s="142">
        <f>SUM(F140:F143)</f>
        <v>48057</v>
      </c>
      <c r="G139" s="142">
        <f>SUM(G140:G143)</f>
        <v>48057</v>
      </c>
      <c r="H139" s="157">
        <f>SUM(H140:H143)</f>
        <v>0</v>
      </c>
    </row>
    <row r="140" spans="1:8" ht="18" customHeight="1">
      <c r="A140" s="104"/>
      <c r="B140" s="5" t="s">
        <v>344</v>
      </c>
      <c r="C140" s="22"/>
      <c r="D140" s="22"/>
      <c r="E140" s="22" t="s">
        <v>343</v>
      </c>
      <c r="F140" s="75">
        <v>30857</v>
      </c>
      <c r="G140" s="75">
        <f>F140</f>
        <v>30857</v>
      </c>
      <c r="H140" s="140"/>
    </row>
    <row r="141" spans="1:8" ht="18.75" customHeight="1">
      <c r="A141" s="104"/>
      <c r="B141" s="5" t="s">
        <v>474</v>
      </c>
      <c r="C141" s="22"/>
      <c r="D141" s="22"/>
      <c r="E141" s="29" t="s">
        <v>454</v>
      </c>
      <c r="F141" s="79">
        <v>15000</v>
      </c>
      <c r="G141" s="75">
        <f>F141</f>
        <v>15000</v>
      </c>
      <c r="H141" s="159"/>
    </row>
    <row r="142" spans="1:8" ht="17.25" customHeight="1">
      <c r="A142" s="104"/>
      <c r="B142" s="5" t="s">
        <v>391</v>
      </c>
      <c r="C142" s="22"/>
      <c r="D142" s="22"/>
      <c r="E142" s="22" t="s">
        <v>452</v>
      </c>
      <c r="F142" s="79">
        <v>700</v>
      </c>
      <c r="G142" s="79">
        <f>F142</f>
        <v>700</v>
      </c>
      <c r="H142" s="159"/>
    </row>
    <row r="143" spans="1:8" ht="16.5" customHeight="1">
      <c r="A143" s="104"/>
      <c r="B143" s="5" t="s">
        <v>416</v>
      </c>
      <c r="C143" s="22"/>
      <c r="D143" s="22"/>
      <c r="E143" s="22" t="s">
        <v>456</v>
      </c>
      <c r="F143" s="79">
        <v>1500</v>
      </c>
      <c r="G143" s="79">
        <f>F143</f>
        <v>1500</v>
      </c>
      <c r="H143" s="159"/>
    </row>
    <row r="144" spans="1:8" ht="19.5" customHeight="1">
      <c r="A144" s="34" t="s">
        <v>392</v>
      </c>
      <c r="B144" s="19" t="s">
        <v>468</v>
      </c>
      <c r="C144" s="31"/>
      <c r="D144" s="31" t="s">
        <v>310</v>
      </c>
      <c r="E144" s="143"/>
      <c r="F144" s="142">
        <f>F145+F146</f>
        <v>75303</v>
      </c>
      <c r="G144" s="142">
        <f>G145+G146</f>
        <v>50</v>
      </c>
      <c r="H144" s="157">
        <f>H145+H146</f>
        <v>75253</v>
      </c>
    </row>
    <row r="145" spans="1:8" ht="15" customHeight="1">
      <c r="A145" s="104"/>
      <c r="B145" s="5" t="s">
        <v>391</v>
      </c>
      <c r="C145" s="22"/>
      <c r="D145" s="22"/>
      <c r="E145" s="22" t="s">
        <v>452</v>
      </c>
      <c r="F145" s="79">
        <v>50</v>
      </c>
      <c r="G145" s="79">
        <f>F145</f>
        <v>50</v>
      </c>
      <c r="H145" s="159"/>
    </row>
    <row r="146" spans="1:8" ht="35.25" customHeight="1">
      <c r="A146" s="104"/>
      <c r="B146" s="5" t="s">
        <v>74</v>
      </c>
      <c r="C146" s="22"/>
      <c r="D146" s="22"/>
      <c r="E146" s="22" t="s">
        <v>117</v>
      </c>
      <c r="F146" s="79">
        <v>75253</v>
      </c>
      <c r="G146" s="79"/>
      <c r="H146" s="159">
        <f>F146</f>
        <v>75253</v>
      </c>
    </row>
    <row r="147" spans="1:8" ht="19.5" customHeight="1">
      <c r="A147" s="34" t="s">
        <v>423</v>
      </c>
      <c r="B147" s="19" t="s">
        <v>312</v>
      </c>
      <c r="C147" s="31"/>
      <c r="D147" s="31" t="s">
        <v>311</v>
      </c>
      <c r="E147" s="31"/>
      <c r="F147" s="142">
        <f>F148</f>
        <v>124500</v>
      </c>
      <c r="G147" s="142">
        <f>G148</f>
        <v>124500</v>
      </c>
      <c r="H147" s="157">
        <f>H148</f>
        <v>0</v>
      </c>
    </row>
    <row r="148" spans="1:8" ht="21" customHeight="1">
      <c r="A148" s="104"/>
      <c r="B148" s="5" t="s">
        <v>396</v>
      </c>
      <c r="C148" s="22"/>
      <c r="D148" s="22"/>
      <c r="E148" s="22" t="s">
        <v>454</v>
      </c>
      <c r="F148" s="79">
        <v>124500</v>
      </c>
      <c r="G148" s="79">
        <f>F148</f>
        <v>124500</v>
      </c>
      <c r="H148" s="159"/>
    </row>
    <row r="149" spans="1:8" ht="15" customHeight="1">
      <c r="A149" s="34" t="s">
        <v>426</v>
      </c>
      <c r="B149" s="19" t="s">
        <v>186</v>
      </c>
      <c r="C149" s="103"/>
      <c r="D149" s="28">
        <v>85495</v>
      </c>
      <c r="E149" s="28"/>
      <c r="F149" s="142">
        <f>F150</f>
        <v>100</v>
      </c>
      <c r="G149" s="142">
        <f>G150</f>
        <v>100</v>
      </c>
      <c r="H149" s="157">
        <f>H150</f>
        <v>0</v>
      </c>
    </row>
    <row r="150" spans="1:8" ht="18" customHeight="1">
      <c r="A150" s="104"/>
      <c r="B150" s="5" t="s">
        <v>391</v>
      </c>
      <c r="C150" s="105"/>
      <c r="D150" s="105"/>
      <c r="E150" s="22" t="s">
        <v>452</v>
      </c>
      <c r="F150" s="75">
        <v>100</v>
      </c>
      <c r="G150" s="75">
        <f>F150</f>
        <v>100</v>
      </c>
      <c r="H150" s="140"/>
    </row>
    <row r="151" spans="1:9" ht="18.75" customHeight="1">
      <c r="A151" s="120"/>
      <c r="B151" s="121" t="s">
        <v>434</v>
      </c>
      <c r="C151" s="122"/>
      <c r="D151" s="122"/>
      <c r="E151" s="122"/>
      <c r="F151" s="123">
        <f>F8+F13+F16+F24+F32+F40+F52+F57+F64+F73+F95+F104+F125+F138</f>
        <v>61254740</v>
      </c>
      <c r="G151" s="123">
        <f>G8+G13+G16+G24+G32+G40+G52+G57+G64+G73+G95+G104+G125+G138</f>
        <v>39642510</v>
      </c>
      <c r="H151" s="160">
        <f>H8+H13+H16+H24+H32+H40+H52+H57+H64+H73+H95+H104+H125+H138</f>
        <v>21612230</v>
      </c>
      <c r="I151" s="13"/>
    </row>
    <row r="152" spans="1:8" ht="15" customHeight="1">
      <c r="A152" s="34"/>
      <c r="B152" s="182" t="s">
        <v>440</v>
      </c>
      <c r="C152" s="182"/>
      <c r="D152" s="182"/>
      <c r="E152" s="182"/>
      <c r="F152" s="76">
        <f>F153+F154+F155+F156+F157</f>
        <v>13996492</v>
      </c>
      <c r="G152" s="76">
        <f>G153+G154+G155+G156+G157</f>
        <v>6501397</v>
      </c>
      <c r="H152" s="153">
        <f>H153+H154+H155+H156+H157</f>
        <v>7495095</v>
      </c>
    </row>
    <row r="153" spans="1:8" ht="15" customHeight="1">
      <c r="A153" s="104"/>
      <c r="B153" s="172" t="s">
        <v>462</v>
      </c>
      <c r="C153" s="172"/>
      <c r="D153" s="172"/>
      <c r="E153" s="172"/>
      <c r="F153" s="75">
        <f>F108+F113+F122</f>
        <v>350668</v>
      </c>
      <c r="G153" s="75">
        <f>G108+G113+G122</f>
        <v>350668</v>
      </c>
      <c r="H153" s="140">
        <f>H108+H113+H122</f>
        <v>0</v>
      </c>
    </row>
    <row r="154" spans="1:8" ht="15.75" customHeight="1">
      <c r="A154" s="104"/>
      <c r="B154" s="172" t="s">
        <v>6</v>
      </c>
      <c r="C154" s="172"/>
      <c r="D154" s="172"/>
      <c r="E154" s="172"/>
      <c r="F154" s="75">
        <f>F10+F31+F34+F36+F39+F42+F49+F55+F100+F118</f>
        <v>5482354</v>
      </c>
      <c r="G154" s="75">
        <f>G10+G31+G34+G36+G39+G42+G49+G55+G100+G118</f>
        <v>5482354</v>
      </c>
      <c r="H154" s="140">
        <f>H10+H31+H34+H36+H39+H42+H49+H55+H100+H118</f>
        <v>0</v>
      </c>
    </row>
    <row r="155" spans="1:8" ht="21.75" customHeight="1">
      <c r="A155" s="104"/>
      <c r="B155" s="180" t="s">
        <v>19</v>
      </c>
      <c r="C155" s="180"/>
      <c r="D155" s="180"/>
      <c r="E155" s="180"/>
      <c r="F155" s="75">
        <f>F23</f>
        <v>3000000</v>
      </c>
      <c r="G155" s="75">
        <f>G23</f>
        <v>0</v>
      </c>
      <c r="H155" s="140">
        <f>H23</f>
        <v>3000000</v>
      </c>
    </row>
    <row r="156" spans="1:8" ht="15" customHeight="1">
      <c r="A156" s="104"/>
      <c r="B156" s="180" t="s">
        <v>464</v>
      </c>
      <c r="C156" s="180"/>
      <c r="D156" s="180"/>
      <c r="E156" s="180"/>
      <c r="F156" s="75">
        <f>F22+F91+F92+F109+F116+F117</f>
        <v>4560724</v>
      </c>
      <c r="G156" s="75">
        <f>G22+G91+G92+G109+G116+G117</f>
        <v>668375</v>
      </c>
      <c r="H156" s="140">
        <f>H22+H91+H92+H109+H116+H117</f>
        <v>3892349</v>
      </c>
    </row>
    <row r="157" spans="1:8" ht="15.75" customHeight="1">
      <c r="A157" s="104"/>
      <c r="B157" s="180" t="s">
        <v>242</v>
      </c>
      <c r="C157" s="180"/>
      <c r="D157" s="180"/>
      <c r="E157" s="180"/>
      <c r="F157" s="75">
        <f>F21+F56+F94+F103+F146</f>
        <v>602746</v>
      </c>
      <c r="G157" s="75">
        <f>G21+G56+G94+G103+G146</f>
        <v>0</v>
      </c>
      <c r="H157" s="140">
        <f>H21+H56+H94+H103+H146</f>
        <v>602746</v>
      </c>
    </row>
    <row r="158" spans="1:8" ht="15.75" customHeight="1">
      <c r="A158" s="34"/>
      <c r="B158" s="181" t="s">
        <v>84</v>
      </c>
      <c r="C158" s="181"/>
      <c r="D158" s="181"/>
      <c r="E158" s="181"/>
      <c r="F158" s="76">
        <f>F20+F93+F98+F132+F133++F136+F137</f>
        <v>11454084</v>
      </c>
      <c r="G158" s="76">
        <f>G20+G93+G98+G132+G133++G136+G137</f>
        <v>2341767</v>
      </c>
      <c r="H158" s="153">
        <f>H20+H93+H98+H132+H133++H136+H137</f>
        <v>9112317</v>
      </c>
    </row>
    <row r="159" spans="1:8" ht="17.25" customHeight="1">
      <c r="A159" s="34"/>
      <c r="B159" s="181" t="s">
        <v>105</v>
      </c>
      <c r="C159" s="181"/>
      <c r="D159" s="181"/>
      <c r="E159" s="181"/>
      <c r="F159" s="76">
        <f>F65+F67+F71</f>
        <v>25217899</v>
      </c>
      <c r="G159" s="76">
        <f>G65+G67+G71</f>
        <v>25217899</v>
      </c>
      <c r="H159" s="153">
        <f>H65+H67+H71</f>
        <v>0</v>
      </c>
    </row>
    <row r="160" spans="1:8" ht="16.5" customHeight="1" thickBot="1">
      <c r="A160" s="124"/>
      <c r="B160" s="179" t="s">
        <v>106</v>
      </c>
      <c r="C160" s="179"/>
      <c r="D160" s="179"/>
      <c r="E160" s="179"/>
      <c r="F160" s="125">
        <f>F12+F15+F18+F19+F26+F27+F28+F29+F30+F38+F44+F45+F46+F47+F51+F54+F57+F70+F75+F76+F77+F79+F80+F81+F82+F83+F85+F87+F88+F89+F90+F97+F102+F106+F107+F111+F112+F115+F121+F124+F127+F129+F130+F131+F134+F140+F141+F142+F143+F145+F148+F150</f>
        <v>10586265</v>
      </c>
      <c r="G160" s="125">
        <f>G12+G15+G18+G19+G26+G27+G28+G29+G30+G38+G44+G45+G46+G47+G51+G54+G57+G70+G75+G76+G77+G79+G80+G81+G82+G83+G85+G87+G88+G89+G90+G97+G102+G106+G107+G111+G112+G115+G121+G124+G127+G129+G130+G131+G134+G140+G141+G142+G143+G145+G148+G150</f>
        <v>5581447</v>
      </c>
      <c r="H160" s="161">
        <f>H12+H15+H18+H19+H26+H27+H28+H29+H30+H38+H44+H45+H46+H47+H51+H54+H57+H70+H75+H76+H77+H79+H80+H81+H82+H83+H85+H87+H88+H89+H90+H97+H102+H106+H107+H111+H112+H115+H121+H124+H127+H129+H130+H131+H134+H140+H141+H142+H143+H145+H148+H150</f>
        <v>5004818</v>
      </c>
    </row>
    <row r="161" spans="1:8" ht="18" customHeight="1">
      <c r="A161" s="126"/>
      <c r="B161" s="127"/>
      <c r="C161" s="127"/>
      <c r="D161" s="127"/>
      <c r="E161" s="127"/>
      <c r="F161" s="127"/>
      <c r="G161" s="127"/>
      <c r="H161" s="127"/>
    </row>
    <row r="162" spans="1:8" ht="14.25" customHeight="1">
      <c r="A162" s="126"/>
      <c r="B162" s="127"/>
      <c r="C162" s="127"/>
      <c r="D162" s="127"/>
      <c r="E162" s="127"/>
      <c r="F162" s="127"/>
      <c r="G162" s="127"/>
      <c r="H162" s="127"/>
    </row>
    <row r="163" spans="1:8" ht="14.25" customHeight="1">
      <c r="A163" s="126"/>
      <c r="B163" s="127" t="s">
        <v>495</v>
      </c>
      <c r="C163" s="127"/>
      <c r="D163" s="127"/>
      <c r="E163" s="127"/>
      <c r="F163" s="127"/>
      <c r="G163" s="127"/>
      <c r="H163" s="127"/>
    </row>
    <row r="164" spans="1:9" ht="14.25" customHeight="1">
      <c r="A164" s="126"/>
      <c r="B164" s="127"/>
      <c r="C164" s="127"/>
      <c r="D164" s="127"/>
      <c r="E164" s="127"/>
      <c r="F164" s="127"/>
      <c r="G164" s="127"/>
      <c r="H164" s="127"/>
      <c r="I164" s="2"/>
    </row>
    <row r="165" spans="1:8" ht="12.75">
      <c r="A165" s="126"/>
      <c r="B165" s="127"/>
      <c r="C165" s="127"/>
      <c r="D165" s="127"/>
      <c r="E165" s="127"/>
      <c r="F165" s="127"/>
      <c r="G165" s="127"/>
      <c r="H165" s="127"/>
    </row>
  </sheetData>
  <mergeCells count="15">
    <mergeCell ref="A3:H3"/>
    <mergeCell ref="B2:H2"/>
    <mergeCell ref="B160:E160"/>
    <mergeCell ref="B156:E156"/>
    <mergeCell ref="B157:E157"/>
    <mergeCell ref="B154:E154"/>
    <mergeCell ref="B158:E158"/>
    <mergeCell ref="B159:E159"/>
    <mergeCell ref="B155:E155"/>
    <mergeCell ref="B152:E152"/>
    <mergeCell ref="G5:H5"/>
    <mergeCell ref="B153:E153"/>
    <mergeCell ref="A5:A6"/>
    <mergeCell ref="C5:E5"/>
    <mergeCell ref="F5:F6"/>
  </mergeCells>
  <printOptions/>
  <pageMargins left="0.5118110236220472" right="0.4330708661417323" top="0.6299212598425197" bottom="0.5905511811023623" header="0.4330708661417323" footer="0.5118110236220472"/>
  <pageSetup horizontalDpi="600" verticalDpi="600" orientation="portrait" paperSize="9" scale="95" r:id="rId1"/>
  <headerFooter alignWithMargins="0">
    <oddFooter>&amp;CStrona &amp;P</oddFooter>
  </headerFooter>
  <rowBreaks count="4" manualBreakCount="4">
    <brk id="39" max="8" man="1"/>
    <brk id="72" max="11" man="1"/>
    <brk id="103" max="8" man="1"/>
    <brk id="137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I2090"/>
  <sheetViews>
    <sheetView tabSelected="1" zoomScaleSheetLayoutView="75" workbookViewId="0" topLeftCell="A1">
      <selection activeCell="C13" sqref="C13"/>
    </sheetView>
  </sheetViews>
  <sheetFormatPr defaultColWidth="9.00390625" defaultRowHeight="12.75"/>
  <cols>
    <col min="1" max="1" width="5.625" style="0" customWidth="1"/>
    <col min="2" max="2" width="5.75390625" style="0" customWidth="1"/>
    <col min="3" max="3" width="41.25390625" style="0" customWidth="1"/>
    <col min="4" max="4" width="11.125" style="0" customWidth="1"/>
    <col min="5" max="5" width="9.25390625" style="0" customWidth="1"/>
    <col min="6" max="6" width="10.875" style="0" customWidth="1"/>
    <col min="7" max="7" width="9.75390625" style="0" customWidth="1"/>
    <col min="8" max="8" width="8.625" style="0" customWidth="1"/>
    <col min="9" max="10" width="9.00390625" style="0" customWidth="1"/>
    <col min="11" max="11" width="9.25390625" style="0" customWidth="1"/>
    <col min="12" max="12" width="11.75390625" style="0" customWidth="1"/>
    <col min="13" max="13" width="10.875" style="0" customWidth="1"/>
    <col min="14" max="14" width="11.75390625" style="0" customWidth="1"/>
  </cols>
  <sheetData>
    <row r="1" spans="4:13" ht="22.5" customHeight="1">
      <c r="D1" s="169" t="s">
        <v>68</v>
      </c>
      <c r="E1" s="169"/>
      <c r="F1" s="169"/>
      <c r="G1" s="169"/>
      <c r="H1" s="169"/>
      <c r="I1" s="169"/>
      <c r="J1" s="169"/>
      <c r="K1" s="169"/>
      <c r="L1" s="169"/>
      <c r="M1" s="169"/>
    </row>
    <row r="2" spans="2:18" ht="21.75" customHeight="1" thickBot="1">
      <c r="B2" s="165" t="s">
        <v>67</v>
      </c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3"/>
      <c r="O2" s="3"/>
      <c r="P2" s="3"/>
      <c r="Q2" s="3"/>
      <c r="R2" s="3"/>
    </row>
    <row r="3" spans="1:87" ht="21" customHeight="1">
      <c r="A3" s="184" t="s">
        <v>483</v>
      </c>
      <c r="B3" s="186" t="s">
        <v>484</v>
      </c>
      <c r="C3" s="167" t="s">
        <v>346</v>
      </c>
      <c r="D3" s="162" t="s">
        <v>61</v>
      </c>
      <c r="E3" s="162" t="s">
        <v>357</v>
      </c>
      <c r="F3" s="162"/>
      <c r="G3" s="162"/>
      <c r="H3" s="162"/>
      <c r="I3" s="162"/>
      <c r="J3" s="162"/>
      <c r="K3" s="162"/>
      <c r="L3" s="162"/>
      <c r="M3" s="162"/>
      <c r="N3" s="16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</row>
    <row r="4" spans="1:87" ht="21" customHeight="1">
      <c r="A4" s="185"/>
      <c r="B4" s="166"/>
      <c r="C4" s="168"/>
      <c r="D4" s="183"/>
      <c r="E4" s="183" t="s">
        <v>447</v>
      </c>
      <c r="F4" s="183" t="s">
        <v>324</v>
      </c>
      <c r="G4" s="183"/>
      <c r="H4" s="183"/>
      <c r="I4" s="183"/>
      <c r="J4" s="183"/>
      <c r="K4" s="183"/>
      <c r="L4" s="183" t="s">
        <v>469</v>
      </c>
      <c r="M4" s="183" t="s">
        <v>324</v>
      </c>
      <c r="N4" s="164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</row>
    <row r="5" spans="1:87" ht="21" customHeight="1">
      <c r="A5" s="185"/>
      <c r="B5" s="166"/>
      <c r="C5" s="168"/>
      <c r="D5" s="183"/>
      <c r="E5" s="183"/>
      <c r="F5" s="183" t="s">
        <v>62</v>
      </c>
      <c r="G5" s="183" t="s">
        <v>63</v>
      </c>
      <c r="H5" s="183" t="s">
        <v>64</v>
      </c>
      <c r="I5" s="183" t="s">
        <v>65</v>
      </c>
      <c r="J5" s="183" t="s">
        <v>38</v>
      </c>
      <c r="K5" s="183" t="s">
        <v>241</v>
      </c>
      <c r="L5" s="183"/>
      <c r="M5" s="183" t="s">
        <v>66</v>
      </c>
      <c r="N5" s="164" t="s">
        <v>70</v>
      </c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</row>
    <row r="6" spans="1:87" ht="101.25" customHeight="1">
      <c r="A6" s="185"/>
      <c r="B6" s="166"/>
      <c r="C6" s="168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64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</row>
    <row r="7" spans="1:87" ht="12" customHeight="1">
      <c r="A7" s="61">
        <v>1</v>
      </c>
      <c r="B7" s="135">
        <v>2</v>
      </c>
      <c r="C7" s="45">
        <v>3</v>
      </c>
      <c r="D7" s="45">
        <v>5</v>
      </c>
      <c r="E7" s="45">
        <v>6</v>
      </c>
      <c r="F7" s="45">
        <v>7</v>
      </c>
      <c r="G7" s="45">
        <v>8</v>
      </c>
      <c r="H7" s="45">
        <v>9</v>
      </c>
      <c r="I7" s="45">
        <v>10</v>
      </c>
      <c r="J7" s="45">
        <v>11</v>
      </c>
      <c r="K7" s="45">
        <v>12</v>
      </c>
      <c r="L7" s="45">
        <v>13</v>
      </c>
      <c r="M7" s="45">
        <v>14</v>
      </c>
      <c r="N7" s="128">
        <v>15</v>
      </c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</row>
    <row r="8" spans="1:87" ht="18" customHeight="1">
      <c r="A8" s="50" t="s">
        <v>485</v>
      </c>
      <c r="B8" s="51"/>
      <c r="C8" s="15" t="s">
        <v>487</v>
      </c>
      <c r="D8" s="84">
        <f>D9+D12</f>
        <v>63500</v>
      </c>
      <c r="E8" s="84">
        <f>E9+E12</f>
        <v>63500</v>
      </c>
      <c r="F8" s="84">
        <f aca="true" t="shared" si="0" ref="F8:N8">F9+F12</f>
        <v>5000</v>
      </c>
      <c r="G8" s="84">
        <f t="shared" si="0"/>
        <v>56000</v>
      </c>
      <c r="H8" s="84">
        <f t="shared" si="0"/>
        <v>2500</v>
      </c>
      <c r="I8" s="84">
        <f t="shared" si="0"/>
        <v>0</v>
      </c>
      <c r="J8" s="84">
        <f t="shared" si="0"/>
        <v>0</v>
      </c>
      <c r="K8" s="84">
        <f t="shared" si="0"/>
        <v>0</v>
      </c>
      <c r="L8" s="84">
        <f t="shared" si="0"/>
        <v>0</v>
      </c>
      <c r="M8" s="84">
        <f t="shared" si="0"/>
        <v>0</v>
      </c>
      <c r="N8" s="85">
        <f t="shared" si="0"/>
        <v>0</v>
      </c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</row>
    <row r="9" spans="1:87" ht="25.5" customHeight="1">
      <c r="A9" s="47" t="s">
        <v>141</v>
      </c>
      <c r="B9" s="48"/>
      <c r="C9" s="39" t="s">
        <v>17</v>
      </c>
      <c r="D9" s="80">
        <f>D10+D11</f>
        <v>61000</v>
      </c>
      <c r="E9" s="80">
        <f>E10+E11</f>
        <v>61000</v>
      </c>
      <c r="F9" s="80">
        <f aca="true" t="shared" si="1" ref="F9:N9">F10+F11</f>
        <v>5000</v>
      </c>
      <c r="G9" s="80">
        <f t="shared" si="1"/>
        <v>56000</v>
      </c>
      <c r="H9" s="80">
        <f t="shared" si="1"/>
        <v>0</v>
      </c>
      <c r="I9" s="80">
        <f t="shared" si="1"/>
        <v>0</v>
      </c>
      <c r="J9" s="80">
        <f t="shared" si="1"/>
        <v>0</v>
      </c>
      <c r="K9" s="80">
        <f t="shared" si="1"/>
        <v>0</v>
      </c>
      <c r="L9" s="80">
        <f t="shared" si="1"/>
        <v>0</v>
      </c>
      <c r="M9" s="80">
        <f t="shared" si="1"/>
        <v>0</v>
      </c>
      <c r="N9" s="81">
        <f t="shared" si="1"/>
        <v>0</v>
      </c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</row>
    <row r="10" spans="1:87" ht="14.25" customHeight="1">
      <c r="A10" s="108"/>
      <c r="B10" s="91" t="s">
        <v>442</v>
      </c>
      <c r="C10" s="94" t="s">
        <v>443</v>
      </c>
      <c r="D10" s="90">
        <v>5000</v>
      </c>
      <c r="E10" s="90">
        <f>D10</f>
        <v>5000</v>
      </c>
      <c r="F10" s="90">
        <f>E10</f>
        <v>5000</v>
      </c>
      <c r="G10" s="90"/>
      <c r="H10" s="90"/>
      <c r="I10" s="90"/>
      <c r="J10" s="90"/>
      <c r="K10" s="90"/>
      <c r="L10" s="90"/>
      <c r="M10" s="90"/>
      <c r="N10" s="98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</row>
    <row r="11" spans="1:87" ht="15.75" customHeight="1">
      <c r="A11" s="49"/>
      <c r="B11" s="8" t="s">
        <v>133</v>
      </c>
      <c r="C11" s="5" t="s">
        <v>203</v>
      </c>
      <c r="D11" s="43">
        <v>56000</v>
      </c>
      <c r="E11" s="43">
        <f>D11</f>
        <v>56000</v>
      </c>
      <c r="F11" s="43"/>
      <c r="G11" s="82">
        <f>E11</f>
        <v>56000</v>
      </c>
      <c r="H11" s="83">
        <v>0</v>
      </c>
      <c r="I11" s="83"/>
      <c r="J11" s="83"/>
      <c r="K11" s="86"/>
      <c r="L11" s="134"/>
      <c r="M11" s="134"/>
      <c r="N11" s="102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</row>
    <row r="12" spans="1:87" ht="17.25" customHeight="1">
      <c r="A12" s="47" t="s">
        <v>393</v>
      </c>
      <c r="B12" s="48"/>
      <c r="C12" s="39" t="s">
        <v>186</v>
      </c>
      <c r="D12" s="80">
        <f>D13</f>
        <v>2500</v>
      </c>
      <c r="E12" s="80">
        <f aca="true" t="shared" si="2" ref="E12:N12">E13</f>
        <v>2500</v>
      </c>
      <c r="F12" s="80">
        <f t="shared" si="2"/>
        <v>0</v>
      </c>
      <c r="G12" s="80">
        <f t="shared" si="2"/>
        <v>0</v>
      </c>
      <c r="H12" s="80">
        <f t="shared" si="2"/>
        <v>2500</v>
      </c>
      <c r="I12" s="80">
        <f t="shared" si="2"/>
        <v>0</v>
      </c>
      <c r="J12" s="80">
        <f t="shared" si="2"/>
        <v>0</v>
      </c>
      <c r="K12" s="80">
        <f t="shared" si="2"/>
        <v>0</v>
      </c>
      <c r="L12" s="80">
        <f t="shared" si="2"/>
        <v>0</v>
      </c>
      <c r="M12" s="80">
        <f t="shared" si="2"/>
        <v>0</v>
      </c>
      <c r="N12" s="81">
        <f t="shared" si="2"/>
        <v>0</v>
      </c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</row>
    <row r="13" spans="1:14" s="13" customFormat="1" ht="34.5" customHeight="1">
      <c r="A13" s="49"/>
      <c r="B13" s="8" t="s">
        <v>8</v>
      </c>
      <c r="C13" s="5" t="s">
        <v>9</v>
      </c>
      <c r="D13" s="43">
        <v>2500</v>
      </c>
      <c r="E13" s="43">
        <f>D13</f>
        <v>2500</v>
      </c>
      <c r="F13" s="43">
        <v>0</v>
      </c>
      <c r="G13" s="82">
        <v>0</v>
      </c>
      <c r="H13" s="82">
        <f>E13</f>
        <v>2500</v>
      </c>
      <c r="I13" s="82"/>
      <c r="J13" s="82"/>
      <c r="K13" s="86"/>
      <c r="L13" s="134"/>
      <c r="M13" s="134"/>
      <c r="N13" s="102"/>
    </row>
    <row r="14" spans="1:14" s="13" customFormat="1" ht="17.25" customHeight="1">
      <c r="A14" s="50" t="s">
        <v>142</v>
      </c>
      <c r="B14" s="51"/>
      <c r="C14" s="15" t="s">
        <v>143</v>
      </c>
      <c r="D14" s="84">
        <f>D15+D17</f>
        <v>172923</v>
      </c>
      <c r="E14" s="84">
        <f aca="true" t="shared" si="3" ref="E14:N14">E15+E17</f>
        <v>172923</v>
      </c>
      <c r="F14" s="84">
        <f t="shared" si="3"/>
        <v>0</v>
      </c>
      <c r="G14" s="84">
        <f t="shared" si="3"/>
        <v>20320</v>
      </c>
      <c r="H14" s="84">
        <f t="shared" si="3"/>
        <v>0</v>
      </c>
      <c r="I14" s="84">
        <f t="shared" si="3"/>
        <v>152603</v>
      </c>
      <c r="J14" s="84">
        <f t="shared" si="3"/>
        <v>0</v>
      </c>
      <c r="K14" s="84">
        <f t="shared" si="3"/>
        <v>0</v>
      </c>
      <c r="L14" s="84">
        <f t="shared" si="3"/>
        <v>0</v>
      </c>
      <c r="M14" s="84">
        <f t="shared" si="3"/>
        <v>0</v>
      </c>
      <c r="N14" s="85">
        <f t="shared" si="3"/>
        <v>0</v>
      </c>
    </row>
    <row r="15" spans="1:14" s="13" customFormat="1" ht="18" customHeight="1">
      <c r="A15" s="52" t="s">
        <v>451</v>
      </c>
      <c r="B15" s="53"/>
      <c r="C15" s="138" t="s">
        <v>450</v>
      </c>
      <c r="D15" s="80">
        <f>D16</f>
        <v>152603</v>
      </c>
      <c r="E15" s="80">
        <f aca="true" t="shared" si="4" ref="E15:N15">E16</f>
        <v>152603</v>
      </c>
      <c r="F15" s="80">
        <f t="shared" si="4"/>
        <v>0</v>
      </c>
      <c r="G15" s="80">
        <f t="shared" si="4"/>
        <v>0</v>
      </c>
      <c r="H15" s="80">
        <f t="shared" si="4"/>
        <v>0</v>
      </c>
      <c r="I15" s="80">
        <f t="shared" si="4"/>
        <v>152603</v>
      </c>
      <c r="J15" s="80">
        <f t="shared" si="4"/>
        <v>0</v>
      </c>
      <c r="K15" s="80">
        <f t="shared" si="4"/>
        <v>0</v>
      </c>
      <c r="L15" s="80">
        <f t="shared" si="4"/>
        <v>0</v>
      </c>
      <c r="M15" s="80">
        <f t="shared" si="4"/>
        <v>0</v>
      </c>
      <c r="N15" s="81">
        <f t="shared" si="4"/>
        <v>0</v>
      </c>
    </row>
    <row r="16" spans="1:14" s="13" customFormat="1" ht="16.5" customHeight="1">
      <c r="A16" s="54"/>
      <c r="B16" s="6">
        <v>3030</v>
      </c>
      <c r="C16" s="6" t="s">
        <v>179</v>
      </c>
      <c r="D16" s="43">
        <v>152603</v>
      </c>
      <c r="E16" s="43">
        <f>D16</f>
        <v>152603</v>
      </c>
      <c r="F16" s="43">
        <v>0</v>
      </c>
      <c r="G16" s="82">
        <v>0</v>
      </c>
      <c r="H16" s="83">
        <v>0</v>
      </c>
      <c r="I16" s="83">
        <f>E16</f>
        <v>152603</v>
      </c>
      <c r="J16" s="83"/>
      <c r="K16" s="86"/>
      <c r="L16" s="134"/>
      <c r="M16" s="134"/>
      <c r="N16" s="102"/>
    </row>
    <row r="17" spans="1:14" s="13" customFormat="1" ht="16.5" customHeight="1">
      <c r="A17" s="52" t="s">
        <v>144</v>
      </c>
      <c r="B17" s="53"/>
      <c r="C17" s="138" t="s">
        <v>145</v>
      </c>
      <c r="D17" s="80">
        <f>D19+D18</f>
        <v>20320</v>
      </c>
      <c r="E17" s="80">
        <f aca="true" t="shared" si="5" ref="E17:N17">E19+E18</f>
        <v>20320</v>
      </c>
      <c r="F17" s="80">
        <f t="shared" si="5"/>
        <v>0</v>
      </c>
      <c r="G17" s="80">
        <f t="shared" si="5"/>
        <v>20320</v>
      </c>
      <c r="H17" s="80">
        <f t="shared" si="5"/>
        <v>0</v>
      </c>
      <c r="I17" s="80">
        <f t="shared" si="5"/>
        <v>0</v>
      </c>
      <c r="J17" s="80">
        <f t="shared" si="5"/>
        <v>0</v>
      </c>
      <c r="K17" s="80">
        <f t="shared" si="5"/>
        <v>0</v>
      </c>
      <c r="L17" s="80">
        <f t="shared" si="5"/>
        <v>0</v>
      </c>
      <c r="M17" s="80">
        <f t="shared" si="5"/>
        <v>0</v>
      </c>
      <c r="N17" s="81">
        <f t="shared" si="5"/>
        <v>0</v>
      </c>
    </row>
    <row r="18" spans="1:14" s="13" customFormat="1" ht="16.5" customHeight="1">
      <c r="A18" s="55"/>
      <c r="B18" s="8" t="s">
        <v>128</v>
      </c>
      <c r="C18" s="6" t="s">
        <v>129</v>
      </c>
      <c r="D18" s="43">
        <v>500</v>
      </c>
      <c r="E18" s="43">
        <f>D18</f>
        <v>500</v>
      </c>
      <c r="F18" s="43">
        <v>0</v>
      </c>
      <c r="G18" s="43">
        <f>E18</f>
        <v>500</v>
      </c>
      <c r="H18" s="86">
        <v>0</v>
      </c>
      <c r="I18" s="86"/>
      <c r="J18" s="86"/>
      <c r="K18" s="86"/>
      <c r="L18" s="134"/>
      <c r="M18" s="134"/>
      <c r="N18" s="102"/>
    </row>
    <row r="19" spans="1:14" s="13" customFormat="1" ht="16.5" customHeight="1">
      <c r="A19" s="54"/>
      <c r="B19" s="8" t="s">
        <v>133</v>
      </c>
      <c r="C19" s="6" t="s">
        <v>203</v>
      </c>
      <c r="D19" s="43">
        <v>19820</v>
      </c>
      <c r="E19" s="43">
        <f>D19</f>
        <v>19820</v>
      </c>
      <c r="F19" s="43">
        <v>0</v>
      </c>
      <c r="G19" s="43">
        <f>E19</f>
        <v>19820</v>
      </c>
      <c r="H19" s="83">
        <v>0</v>
      </c>
      <c r="I19" s="83"/>
      <c r="J19" s="83"/>
      <c r="K19" s="86"/>
      <c r="L19" s="134"/>
      <c r="M19" s="134"/>
      <c r="N19" s="102"/>
    </row>
    <row r="20" spans="1:14" s="13" customFormat="1" ht="17.25" customHeight="1">
      <c r="A20" s="50" t="s">
        <v>146</v>
      </c>
      <c r="B20" s="51"/>
      <c r="C20" s="15" t="s">
        <v>147</v>
      </c>
      <c r="D20" s="84">
        <f aca="true" t="shared" si="6" ref="D20:N20">D21</f>
        <v>20750732</v>
      </c>
      <c r="E20" s="84">
        <f t="shared" si="6"/>
        <v>1985208</v>
      </c>
      <c r="F20" s="84">
        <f t="shared" si="6"/>
        <v>710576</v>
      </c>
      <c r="G20" s="84">
        <f t="shared" si="6"/>
        <v>1268932</v>
      </c>
      <c r="H20" s="84">
        <f t="shared" si="6"/>
        <v>0</v>
      </c>
      <c r="I20" s="84">
        <f t="shared" si="6"/>
        <v>5700</v>
      </c>
      <c r="J20" s="84">
        <f t="shared" si="6"/>
        <v>0</v>
      </c>
      <c r="K20" s="84">
        <f t="shared" si="6"/>
        <v>0</v>
      </c>
      <c r="L20" s="84">
        <f t="shared" si="6"/>
        <v>18765524</v>
      </c>
      <c r="M20" s="84">
        <f t="shared" si="6"/>
        <v>8352078</v>
      </c>
      <c r="N20" s="85">
        <f t="shared" si="6"/>
        <v>10413446</v>
      </c>
    </row>
    <row r="21" spans="1:14" s="13" customFormat="1" ht="15.75" customHeight="1">
      <c r="A21" s="52" t="s">
        <v>148</v>
      </c>
      <c r="B21" s="53"/>
      <c r="C21" s="138" t="s">
        <v>149</v>
      </c>
      <c r="D21" s="80">
        <f>SUM(D22:D47)</f>
        <v>20750732</v>
      </c>
      <c r="E21" s="80">
        <f>SUM(E22:E47)</f>
        <v>1985208</v>
      </c>
      <c r="F21" s="80">
        <f aca="true" t="shared" si="7" ref="F21:N21">SUM(F22:F47)</f>
        <v>710576</v>
      </c>
      <c r="G21" s="80">
        <f t="shared" si="7"/>
        <v>1268932</v>
      </c>
      <c r="H21" s="80">
        <f t="shared" si="7"/>
        <v>0</v>
      </c>
      <c r="I21" s="80">
        <f t="shared" si="7"/>
        <v>5700</v>
      </c>
      <c r="J21" s="80">
        <f t="shared" si="7"/>
        <v>0</v>
      </c>
      <c r="K21" s="80">
        <f t="shared" si="7"/>
        <v>0</v>
      </c>
      <c r="L21" s="80">
        <f t="shared" si="7"/>
        <v>18765524</v>
      </c>
      <c r="M21" s="80">
        <f t="shared" si="7"/>
        <v>8352078</v>
      </c>
      <c r="N21" s="81">
        <f t="shared" si="7"/>
        <v>10413446</v>
      </c>
    </row>
    <row r="22" spans="1:14" s="41" customFormat="1" ht="15.75" customHeight="1">
      <c r="A22" s="49"/>
      <c r="B22" s="8" t="s">
        <v>488</v>
      </c>
      <c r="C22" s="37" t="s">
        <v>441</v>
      </c>
      <c r="D22" s="87">
        <v>5700</v>
      </c>
      <c r="E22" s="86">
        <f aca="true" t="shared" si="8" ref="E22:E42">D22</f>
        <v>5700</v>
      </c>
      <c r="F22" s="87">
        <v>0</v>
      </c>
      <c r="G22" s="82"/>
      <c r="H22" s="83">
        <v>0</v>
      </c>
      <c r="I22" s="83">
        <f>E22</f>
        <v>5700</v>
      </c>
      <c r="J22" s="83"/>
      <c r="K22" s="86"/>
      <c r="L22" s="134"/>
      <c r="M22" s="134"/>
      <c r="N22" s="102"/>
    </row>
    <row r="23" spans="1:14" s="13" customFormat="1" ht="15.75" customHeight="1">
      <c r="A23" s="49"/>
      <c r="B23" s="8" t="s">
        <v>121</v>
      </c>
      <c r="C23" s="5" t="s">
        <v>122</v>
      </c>
      <c r="D23" s="43">
        <v>562736</v>
      </c>
      <c r="E23" s="86">
        <f t="shared" si="8"/>
        <v>562736</v>
      </c>
      <c r="F23" s="43">
        <f>E23</f>
        <v>562736</v>
      </c>
      <c r="G23" s="82"/>
      <c r="H23" s="83">
        <v>0</v>
      </c>
      <c r="I23" s="83"/>
      <c r="J23" s="83"/>
      <c r="K23" s="86"/>
      <c r="L23" s="134"/>
      <c r="M23" s="134"/>
      <c r="N23" s="102"/>
    </row>
    <row r="24" spans="1:14" s="13" customFormat="1" ht="15.75" customHeight="1">
      <c r="A24" s="49"/>
      <c r="B24" s="8" t="s">
        <v>124</v>
      </c>
      <c r="C24" s="5" t="s">
        <v>125</v>
      </c>
      <c r="D24" s="43">
        <v>40160</v>
      </c>
      <c r="E24" s="86">
        <f t="shared" si="8"/>
        <v>40160</v>
      </c>
      <c r="F24" s="43">
        <f>E24</f>
        <v>40160</v>
      </c>
      <c r="G24" s="82"/>
      <c r="H24" s="83">
        <v>0</v>
      </c>
      <c r="I24" s="83"/>
      <c r="J24" s="83"/>
      <c r="K24" s="86"/>
      <c r="L24" s="134"/>
      <c r="M24" s="134"/>
      <c r="N24" s="102"/>
    </row>
    <row r="25" spans="1:14" s="13" customFormat="1" ht="15" customHeight="1">
      <c r="A25" s="49"/>
      <c r="B25" s="58" t="s">
        <v>150</v>
      </c>
      <c r="C25" s="5" t="s">
        <v>151</v>
      </c>
      <c r="D25" s="43">
        <v>91775</v>
      </c>
      <c r="E25" s="86">
        <f t="shared" si="8"/>
        <v>91775</v>
      </c>
      <c r="F25" s="43">
        <f>E25</f>
        <v>91775</v>
      </c>
      <c r="G25" s="82"/>
      <c r="H25" s="83">
        <v>0</v>
      </c>
      <c r="I25" s="83"/>
      <c r="J25" s="83"/>
      <c r="K25" s="86"/>
      <c r="L25" s="134"/>
      <c r="M25" s="134"/>
      <c r="N25" s="102"/>
    </row>
    <row r="26" spans="1:14" s="13" customFormat="1" ht="14.25" customHeight="1">
      <c r="A26" s="49"/>
      <c r="B26" s="58" t="s">
        <v>126</v>
      </c>
      <c r="C26" s="5" t="s">
        <v>127</v>
      </c>
      <c r="D26" s="43">
        <v>14705</v>
      </c>
      <c r="E26" s="86">
        <f t="shared" si="8"/>
        <v>14705</v>
      </c>
      <c r="F26" s="43">
        <f>E26</f>
        <v>14705</v>
      </c>
      <c r="G26" s="82"/>
      <c r="H26" s="83">
        <v>0</v>
      </c>
      <c r="I26" s="83"/>
      <c r="J26" s="83"/>
      <c r="K26" s="86"/>
      <c r="L26" s="134"/>
      <c r="M26" s="134"/>
      <c r="N26" s="102"/>
    </row>
    <row r="27" spans="1:14" s="13" customFormat="1" ht="14.25" customHeight="1">
      <c r="A27" s="49"/>
      <c r="B27" s="58" t="s">
        <v>442</v>
      </c>
      <c r="C27" s="5" t="s">
        <v>443</v>
      </c>
      <c r="D27" s="43">
        <v>1200</v>
      </c>
      <c r="E27" s="86">
        <f t="shared" si="8"/>
        <v>1200</v>
      </c>
      <c r="F27" s="43">
        <f>E27</f>
        <v>1200</v>
      </c>
      <c r="G27" s="82"/>
      <c r="H27" s="83"/>
      <c r="I27" s="83"/>
      <c r="J27" s="83"/>
      <c r="K27" s="86"/>
      <c r="L27" s="134"/>
      <c r="M27" s="134"/>
      <c r="N27" s="102"/>
    </row>
    <row r="28" spans="1:14" s="13" customFormat="1" ht="12.75" customHeight="1">
      <c r="A28" s="49"/>
      <c r="B28" s="8" t="s">
        <v>128</v>
      </c>
      <c r="C28" s="5" t="s">
        <v>129</v>
      </c>
      <c r="D28" s="43">
        <v>616093</v>
      </c>
      <c r="E28" s="86">
        <f t="shared" si="8"/>
        <v>616093</v>
      </c>
      <c r="F28" s="43">
        <v>0</v>
      </c>
      <c r="G28" s="82">
        <f>E28</f>
        <v>616093</v>
      </c>
      <c r="H28" s="83">
        <v>0</v>
      </c>
      <c r="I28" s="83"/>
      <c r="J28" s="83"/>
      <c r="K28" s="86"/>
      <c r="L28" s="134"/>
      <c r="M28" s="134"/>
      <c r="N28" s="102"/>
    </row>
    <row r="29" spans="1:14" s="13" customFormat="1" ht="13.5" customHeight="1">
      <c r="A29" s="49"/>
      <c r="B29" s="8" t="s">
        <v>130</v>
      </c>
      <c r="C29" s="5" t="s">
        <v>201</v>
      </c>
      <c r="D29" s="43">
        <v>42000</v>
      </c>
      <c r="E29" s="86">
        <f t="shared" si="8"/>
        <v>42000</v>
      </c>
      <c r="F29" s="43">
        <v>0</v>
      </c>
      <c r="G29" s="82">
        <f aca="true" t="shared" si="9" ref="G29:G42">E29</f>
        <v>42000</v>
      </c>
      <c r="H29" s="83">
        <v>0</v>
      </c>
      <c r="I29" s="83"/>
      <c r="J29" s="83"/>
      <c r="K29" s="86"/>
      <c r="L29" s="134"/>
      <c r="M29" s="134"/>
      <c r="N29" s="102"/>
    </row>
    <row r="30" spans="1:14" s="13" customFormat="1" ht="13.5" customHeight="1">
      <c r="A30" s="49"/>
      <c r="B30" s="8" t="s">
        <v>132</v>
      </c>
      <c r="C30" s="5" t="s">
        <v>202</v>
      </c>
      <c r="D30" s="43">
        <v>120000</v>
      </c>
      <c r="E30" s="86">
        <f t="shared" si="8"/>
        <v>120000</v>
      </c>
      <c r="F30" s="43">
        <v>0</v>
      </c>
      <c r="G30" s="82">
        <f t="shared" si="9"/>
        <v>120000</v>
      </c>
      <c r="H30" s="83">
        <v>0</v>
      </c>
      <c r="I30" s="83"/>
      <c r="J30" s="83"/>
      <c r="K30" s="86"/>
      <c r="L30" s="134"/>
      <c r="M30" s="134"/>
      <c r="N30" s="102"/>
    </row>
    <row r="31" spans="1:14" s="13" customFormat="1" ht="13.5" customHeight="1">
      <c r="A31" s="49"/>
      <c r="B31" s="8" t="s">
        <v>190</v>
      </c>
      <c r="C31" s="5" t="s">
        <v>191</v>
      </c>
      <c r="D31" s="43">
        <v>1000</v>
      </c>
      <c r="E31" s="86">
        <f t="shared" si="8"/>
        <v>1000</v>
      </c>
      <c r="F31" s="43">
        <v>0</v>
      </c>
      <c r="G31" s="82">
        <f t="shared" si="9"/>
        <v>1000</v>
      </c>
      <c r="H31" s="83"/>
      <c r="I31" s="83"/>
      <c r="J31" s="83"/>
      <c r="K31" s="86"/>
      <c r="L31" s="134"/>
      <c r="M31" s="134"/>
      <c r="N31" s="102"/>
    </row>
    <row r="32" spans="1:14" s="13" customFormat="1" ht="14.25" customHeight="1">
      <c r="A32" s="49"/>
      <c r="B32" s="8" t="s">
        <v>133</v>
      </c>
      <c r="C32" s="5" t="s">
        <v>203</v>
      </c>
      <c r="D32" s="43">
        <v>423510</v>
      </c>
      <c r="E32" s="86">
        <f t="shared" si="8"/>
        <v>423510</v>
      </c>
      <c r="F32" s="43">
        <v>0</v>
      </c>
      <c r="G32" s="82">
        <f t="shared" si="9"/>
        <v>423510</v>
      </c>
      <c r="H32" s="83">
        <v>0</v>
      </c>
      <c r="I32" s="83"/>
      <c r="J32" s="83"/>
      <c r="K32" s="86"/>
      <c r="L32" s="134"/>
      <c r="M32" s="134"/>
      <c r="N32" s="102"/>
    </row>
    <row r="33" spans="1:14" s="13" customFormat="1" ht="14.25" customHeight="1">
      <c r="A33" s="49"/>
      <c r="B33" s="8" t="s">
        <v>444</v>
      </c>
      <c r="C33" s="5" t="s">
        <v>445</v>
      </c>
      <c r="D33" s="43">
        <v>2000</v>
      </c>
      <c r="E33" s="86">
        <f t="shared" si="8"/>
        <v>2000</v>
      </c>
      <c r="F33" s="43">
        <v>0</v>
      </c>
      <c r="G33" s="82">
        <f t="shared" si="9"/>
        <v>2000</v>
      </c>
      <c r="H33" s="83">
        <v>0</v>
      </c>
      <c r="I33" s="83"/>
      <c r="J33" s="83"/>
      <c r="K33" s="86"/>
      <c r="L33" s="134"/>
      <c r="M33" s="134"/>
      <c r="N33" s="102"/>
    </row>
    <row r="34" spans="1:14" s="13" customFormat="1" ht="14.25" customHeight="1">
      <c r="A34" s="49"/>
      <c r="B34" s="8" t="s">
        <v>293</v>
      </c>
      <c r="C34" s="5" t="s">
        <v>295</v>
      </c>
      <c r="D34" s="43">
        <v>6000</v>
      </c>
      <c r="E34" s="86">
        <f t="shared" si="8"/>
        <v>6000</v>
      </c>
      <c r="F34" s="43">
        <v>0</v>
      </c>
      <c r="G34" s="82">
        <f t="shared" si="9"/>
        <v>6000</v>
      </c>
      <c r="H34" s="83"/>
      <c r="I34" s="83"/>
      <c r="J34" s="83"/>
      <c r="K34" s="86"/>
      <c r="L34" s="134"/>
      <c r="M34" s="134"/>
      <c r="N34" s="102"/>
    </row>
    <row r="35" spans="1:14" s="13" customFormat="1" ht="14.25" customHeight="1">
      <c r="A35" s="49"/>
      <c r="B35" s="8" t="s">
        <v>285</v>
      </c>
      <c r="C35" s="5" t="s">
        <v>289</v>
      </c>
      <c r="D35" s="43">
        <v>4000</v>
      </c>
      <c r="E35" s="86">
        <f t="shared" si="8"/>
        <v>4000</v>
      </c>
      <c r="F35" s="43">
        <v>0</v>
      </c>
      <c r="G35" s="82">
        <f t="shared" si="9"/>
        <v>4000</v>
      </c>
      <c r="H35" s="83"/>
      <c r="I35" s="83"/>
      <c r="J35" s="83"/>
      <c r="K35" s="86"/>
      <c r="L35" s="134"/>
      <c r="M35" s="134"/>
      <c r="N35" s="102"/>
    </row>
    <row r="36" spans="1:14" s="13" customFormat="1" ht="14.25" customHeight="1">
      <c r="A36" s="49"/>
      <c r="B36" s="8" t="s">
        <v>135</v>
      </c>
      <c r="C36" s="5" t="s">
        <v>136</v>
      </c>
      <c r="D36" s="43">
        <v>2000</v>
      </c>
      <c r="E36" s="86">
        <f t="shared" si="8"/>
        <v>2000</v>
      </c>
      <c r="F36" s="43">
        <v>0</v>
      </c>
      <c r="G36" s="82">
        <f t="shared" si="9"/>
        <v>2000</v>
      </c>
      <c r="H36" s="83">
        <v>0</v>
      </c>
      <c r="I36" s="83"/>
      <c r="J36" s="83"/>
      <c r="K36" s="86"/>
      <c r="L36" s="134"/>
      <c r="M36" s="134"/>
      <c r="N36" s="102"/>
    </row>
    <row r="37" spans="1:14" s="13" customFormat="1" ht="13.5" customHeight="1">
      <c r="A37" s="49"/>
      <c r="B37" s="8" t="s">
        <v>139</v>
      </c>
      <c r="C37" s="5" t="s">
        <v>140</v>
      </c>
      <c r="D37" s="43">
        <v>17500</v>
      </c>
      <c r="E37" s="86">
        <f t="shared" si="8"/>
        <v>17500</v>
      </c>
      <c r="F37" s="43">
        <v>0</v>
      </c>
      <c r="G37" s="82">
        <f t="shared" si="9"/>
        <v>17500</v>
      </c>
      <c r="H37" s="83">
        <v>0</v>
      </c>
      <c r="I37" s="83"/>
      <c r="J37" s="83"/>
      <c r="K37" s="86"/>
      <c r="L37" s="134"/>
      <c r="M37" s="134"/>
      <c r="N37" s="102"/>
    </row>
    <row r="38" spans="1:14" s="13" customFormat="1" ht="13.5" customHeight="1">
      <c r="A38" s="49"/>
      <c r="B38" s="8" t="s">
        <v>154</v>
      </c>
      <c r="C38" s="5" t="s">
        <v>155</v>
      </c>
      <c r="D38" s="43">
        <v>16500</v>
      </c>
      <c r="E38" s="86">
        <f t="shared" si="8"/>
        <v>16500</v>
      </c>
      <c r="F38" s="43">
        <v>0</v>
      </c>
      <c r="G38" s="82">
        <f t="shared" si="9"/>
        <v>16500</v>
      </c>
      <c r="H38" s="83">
        <v>0</v>
      </c>
      <c r="I38" s="83"/>
      <c r="J38" s="83"/>
      <c r="K38" s="86"/>
      <c r="L38" s="134"/>
      <c r="M38" s="134"/>
      <c r="N38" s="102"/>
    </row>
    <row r="39" spans="1:14" s="13" customFormat="1" ht="13.5" customHeight="1">
      <c r="A39" s="49"/>
      <c r="B39" s="8" t="s">
        <v>297</v>
      </c>
      <c r="C39" s="5" t="s">
        <v>298</v>
      </c>
      <c r="D39" s="43">
        <v>829</v>
      </c>
      <c r="E39" s="86">
        <f t="shared" si="8"/>
        <v>829</v>
      </c>
      <c r="F39" s="43">
        <v>0</v>
      </c>
      <c r="G39" s="82">
        <f t="shared" si="9"/>
        <v>829</v>
      </c>
      <c r="H39" s="83"/>
      <c r="I39" s="83"/>
      <c r="J39" s="83"/>
      <c r="K39" s="86"/>
      <c r="L39" s="134"/>
      <c r="M39" s="134"/>
      <c r="N39" s="102"/>
    </row>
    <row r="40" spans="1:14" s="13" customFormat="1" ht="12.75">
      <c r="A40" s="49"/>
      <c r="B40" s="8" t="s">
        <v>286</v>
      </c>
      <c r="C40" s="5" t="s">
        <v>290</v>
      </c>
      <c r="D40" s="43">
        <v>6000</v>
      </c>
      <c r="E40" s="86">
        <f t="shared" si="8"/>
        <v>6000</v>
      </c>
      <c r="F40" s="43">
        <v>0</v>
      </c>
      <c r="G40" s="82">
        <f t="shared" si="9"/>
        <v>6000</v>
      </c>
      <c r="H40" s="83"/>
      <c r="I40" s="83"/>
      <c r="J40" s="83"/>
      <c r="K40" s="86"/>
      <c r="L40" s="134"/>
      <c r="M40" s="134"/>
      <c r="N40" s="102"/>
    </row>
    <row r="41" spans="1:14" s="13" customFormat="1" ht="16.5" customHeight="1">
      <c r="A41" s="49"/>
      <c r="B41" s="8" t="s">
        <v>287</v>
      </c>
      <c r="C41" s="5" t="s">
        <v>291</v>
      </c>
      <c r="D41" s="43">
        <v>1500</v>
      </c>
      <c r="E41" s="86">
        <f t="shared" si="8"/>
        <v>1500</v>
      </c>
      <c r="F41" s="43">
        <v>0</v>
      </c>
      <c r="G41" s="82">
        <f t="shared" si="9"/>
        <v>1500</v>
      </c>
      <c r="H41" s="83"/>
      <c r="I41" s="83"/>
      <c r="J41" s="83"/>
      <c r="K41" s="86"/>
      <c r="L41" s="134"/>
      <c r="M41" s="134"/>
      <c r="N41" s="102"/>
    </row>
    <row r="42" spans="1:14" s="13" customFormat="1" ht="13.5" customHeight="1">
      <c r="A42" s="49"/>
      <c r="B42" s="8" t="s">
        <v>288</v>
      </c>
      <c r="C42" s="5" t="s">
        <v>292</v>
      </c>
      <c r="D42" s="43">
        <v>10000</v>
      </c>
      <c r="E42" s="86">
        <f t="shared" si="8"/>
        <v>10000</v>
      </c>
      <c r="F42" s="43">
        <v>0</v>
      </c>
      <c r="G42" s="82">
        <f t="shared" si="9"/>
        <v>10000</v>
      </c>
      <c r="H42" s="83"/>
      <c r="I42" s="83"/>
      <c r="J42" s="83"/>
      <c r="K42" s="86"/>
      <c r="L42" s="134"/>
      <c r="M42" s="134"/>
      <c r="N42" s="102"/>
    </row>
    <row r="43" spans="1:14" s="13" customFormat="1" ht="12.75" customHeight="1">
      <c r="A43" s="49"/>
      <c r="B43" s="8" t="s">
        <v>156</v>
      </c>
      <c r="C43" s="5" t="s">
        <v>20</v>
      </c>
      <c r="D43" s="43">
        <v>6861100</v>
      </c>
      <c r="E43" s="43"/>
      <c r="F43" s="43">
        <v>0</v>
      </c>
      <c r="G43" s="82"/>
      <c r="H43" s="83">
        <v>0</v>
      </c>
      <c r="I43" s="83"/>
      <c r="J43" s="83"/>
      <c r="K43" s="86"/>
      <c r="L43" s="83">
        <f>D43</f>
        <v>6861100</v>
      </c>
      <c r="M43" s="83">
        <f>L43</f>
        <v>6861100</v>
      </c>
      <c r="N43" s="132"/>
    </row>
    <row r="44" spans="1:14" s="13" customFormat="1" ht="12.75" customHeight="1">
      <c r="A44" s="49"/>
      <c r="B44" s="8" t="s">
        <v>327</v>
      </c>
      <c r="C44" s="5" t="s">
        <v>20</v>
      </c>
      <c r="D44" s="43">
        <v>6631937</v>
      </c>
      <c r="E44" s="43"/>
      <c r="F44" s="43"/>
      <c r="G44" s="82"/>
      <c r="H44" s="83"/>
      <c r="I44" s="83"/>
      <c r="J44" s="83"/>
      <c r="K44" s="86"/>
      <c r="L44" s="83">
        <f>D44</f>
        <v>6631937</v>
      </c>
      <c r="M44" s="83"/>
      <c r="N44" s="132">
        <f>L44</f>
        <v>6631937</v>
      </c>
    </row>
    <row r="45" spans="1:14" s="13" customFormat="1" ht="12.75" customHeight="1">
      <c r="A45" s="49"/>
      <c r="B45" s="8" t="s">
        <v>379</v>
      </c>
      <c r="C45" s="5" t="s">
        <v>20</v>
      </c>
      <c r="D45" s="43">
        <v>3781509</v>
      </c>
      <c r="E45" s="43"/>
      <c r="F45" s="43"/>
      <c r="G45" s="82"/>
      <c r="H45" s="83"/>
      <c r="I45" s="83"/>
      <c r="J45" s="83"/>
      <c r="K45" s="86"/>
      <c r="L45" s="83">
        <f>D45</f>
        <v>3781509</v>
      </c>
      <c r="M45" s="83"/>
      <c r="N45" s="132">
        <f>L45</f>
        <v>3781509</v>
      </c>
    </row>
    <row r="46" spans="1:14" s="13" customFormat="1" ht="14.25" customHeight="1">
      <c r="A46" s="49"/>
      <c r="B46" s="8" t="s">
        <v>157</v>
      </c>
      <c r="C46" s="5" t="s">
        <v>471</v>
      </c>
      <c r="D46" s="43">
        <v>299000</v>
      </c>
      <c r="E46" s="43"/>
      <c r="F46" s="43">
        <v>0</v>
      </c>
      <c r="G46" s="82"/>
      <c r="H46" s="83">
        <v>0</v>
      </c>
      <c r="I46" s="83"/>
      <c r="J46" s="83"/>
      <c r="K46" s="86"/>
      <c r="L46" s="83">
        <f>D46</f>
        <v>299000</v>
      </c>
      <c r="M46" s="83">
        <f>L46</f>
        <v>299000</v>
      </c>
      <c r="N46" s="132"/>
    </row>
    <row r="47" spans="1:14" s="13" customFormat="1" ht="34.5" customHeight="1">
      <c r="A47" s="49"/>
      <c r="B47" s="8" t="s">
        <v>85</v>
      </c>
      <c r="C47" s="5" t="s">
        <v>59</v>
      </c>
      <c r="D47" s="43">
        <v>1191978</v>
      </c>
      <c r="E47" s="43"/>
      <c r="F47" s="43"/>
      <c r="G47" s="82"/>
      <c r="H47" s="83"/>
      <c r="I47" s="83"/>
      <c r="J47" s="83"/>
      <c r="K47" s="86"/>
      <c r="L47" s="83">
        <f>D47</f>
        <v>1191978</v>
      </c>
      <c r="M47" s="83">
        <f>L47</f>
        <v>1191978</v>
      </c>
      <c r="N47" s="132"/>
    </row>
    <row r="48" spans="1:14" s="13" customFormat="1" ht="42" customHeight="1">
      <c r="A48" s="50" t="s">
        <v>158</v>
      </c>
      <c r="B48" s="59"/>
      <c r="C48" s="17" t="s">
        <v>159</v>
      </c>
      <c r="D48" s="84">
        <f>D49</f>
        <v>158000</v>
      </c>
      <c r="E48" s="84">
        <f aca="true" t="shared" si="10" ref="E48:N48">E49</f>
        <v>158000</v>
      </c>
      <c r="F48" s="84">
        <f t="shared" si="10"/>
        <v>0</v>
      </c>
      <c r="G48" s="84">
        <f t="shared" si="10"/>
        <v>158000</v>
      </c>
      <c r="H48" s="84">
        <f t="shared" si="10"/>
        <v>0</v>
      </c>
      <c r="I48" s="84">
        <f t="shared" si="10"/>
        <v>0</v>
      </c>
      <c r="J48" s="84">
        <f t="shared" si="10"/>
        <v>0</v>
      </c>
      <c r="K48" s="84">
        <f t="shared" si="10"/>
        <v>0</v>
      </c>
      <c r="L48" s="84">
        <f t="shared" si="10"/>
        <v>0</v>
      </c>
      <c r="M48" s="84">
        <f t="shared" si="10"/>
        <v>0</v>
      </c>
      <c r="N48" s="85">
        <f t="shared" si="10"/>
        <v>0</v>
      </c>
    </row>
    <row r="49" spans="1:14" s="13" customFormat="1" ht="24" customHeight="1">
      <c r="A49" s="52" t="s">
        <v>160</v>
      </c>
      <c r="B49" s="53"/>
      <c r="C49" s="39" t="s">
        <v>161</v>
      </c>
      <c r="D49" s="80">
        <f>SUM(D50:D57)</f>
        <v>158000</v>
      </c>
      <c r="E49" s="80">
        <f aca="true" t="shared" si="11" ref="E49:N49">SUM(E50:E57)</f>
        <v>158000</v>
      </c>
      <c r="F49" s="80">
        <f t="shared" si="11"/>
        <v>0</v>
      </c>
      <c r="G49" s="80">
        <f t="shared" si="11"/>
        <v>158000</v>
      </c>
      <c r="H49" s="80">
        <f t="shared" si="11"/>
        <v>0</v>
      </c>
      <c r="I49" s="80">
        <f t="shared" si="11"/>
        <v>0</v>
      </c>
      <c r="J49" s="80">
        <f t="shared" si="11"/>
        <v>0</v>
      </c>
      <c r="K49" s="80">
        <f t="shared" si="11"/>
        <v>0</v>
      </c>
      <c r="L49" s="80">
        <f t="shared" si="11"/>
        <v>0</v>
      </c>
      <c r="M49" s="80">
        <f t="shared" si="11"/>
        <v>0</v>
      </c>
      <c r="N49" s="81">
        <f t="shared" si="11"/>
        <v>0</v>
      </c>
    </row>
    <row r="50" spans="1:14" s="13" customFormat="1" ht="14.25" customHeight="1">
      <c r="A50" s="56"/>
      <c r="B50" s="57" t="s">
        <v>442</v>
      </c>
      <c r="C50" s="5" t="s">
        <v>443</v>
      </c>
      <c r="D50" s="90">
        <v>0</v>
      </c>
      <c r="E50" s="90">
        <f aca="true" t="shared" si="12" ref="E50:E57">D50</f>
        <v>0</v>
      </c>
      <c r="F50" s="90">
        <f>E50</f>
        <v>0</v>
      </c>
      <c r="G50" s="90"/>
      <c r="H50" s="88"/>
      <c r="I50" s="88"/>
      <c r="J50" s="88"/>
      <c r="K50" s="88"/>
      <c r="L50" s="88"/>
      <c r="M50" s="88"/>
      <c r="N50" s="133"/>
    </row>
    <row r="51" spans="1:14" s="13" customFormat="1" ht="14.25" customHeight="1">
      <c r="A51" s="56"/>
      <c r="B51" s="57" t="s">
        <v>128</v>
      </c>
      <c r="C51" s="5" t="s">
        <v>129</v>
      </c>
      <c r="D51" s="90">
        <v>5000</v>
      </c>
      <c r="E51" s="90">
        <f t="shared" si="12"/>
        <v>5000</v>
      </c>
      <c r="F51" s="88"/>
      <c r="G51" s="90">
        <f>E51</f>
        <v>5000</v>
      </c>
      <c r="H51" s="88"/>
      <c r="I51" s="88"/>
      <c r="J51" s="88"/>
      <c r="K51" s="88"/>
      <c r="L51" s="88"/>
      <c r="M51" s="88"/>
      <c r="N51" s="133"/>
    </row>
    <row r="52" spans="1:14" s="13" customFormat="1" ht="14.25" customHeight="1">
      <c r="A52" s="55"/>
      <c r="B52" s="8" t="s">
        <v>130</v>
      </c>
      <c r="C52" s="5" t="s">
        <v>201</v>
      </c>
      <c r="D52" s="43">
        <v>3000</v>
      </c>
      <c r="E52" s="43">
        <f t="shared" si="12"/>
        <v>3000</v>
      </c>
      <c r="F52" s="43"/>
      <c r="G52" s="90">
        <f aca="true" t="shared" si="13" ref="G52:G57">E52</f>
        <v>3000</v>
      </c>
      <c r="H52" s="83">
        <v>0</v>
      </c>
      <c r="I52" s="83"/>
      <c r="J52" s="83"/>
      <c r="K52" s="86"/>
      <c r="L52" s="134"/>
      <c r="M52" s="134"/>
      <c r="N52" s="102"/>
    </row>
    <row r="53" spans="1:14" s="13" customFormat="1" ht="14.25" customHeight="1">
      <c r="A53" s="54"/>
      <c r="B53" s="8" t="s">
        <v>133</v>
      </c>
      <c r="C53" s="5" t="s">
        <v>203</v>
      </c>
      <c r="D53" s="43">
        <v>80000</v>
      </c>
      <c r="E53" s="43">
        <f t="shared" si="12"/>
        <v>80000</v>
      </c>
      <c r="F53" s="43"/>
      <c r="G53" s="90">
        <f t="shared" si="13"/>
        <v>80000</v>
      </c>
      <c r="H53" s="83">
        <v>0</v>
      </c>
      <c r="I53" s="83"/>
      <c r="J53" s="83"/>
      <c r="K53" s="86"/>
      <c r="L53" s="134"/>
      <c r="M53" s="134"/>
      <c r="N53" s="102"/>
    </row>
    <row r="54" spans="1:14" s="13" customFormat="1" ht="13.5" customHeight="1">
      <c r="A54" s="54"/>
      <c r="B54" s="8" t="s">
        <v>137</v>
      </c>
      <c r="C54" s="5" t="s">
        <v>138</v>
      </c>
      <c r="D54" s="43">
        <v>20000</v>
      </c>
      <c r="E54" s="43">
        <f t="shared" si="12"/>
        <v>20000</v>
      </c>
      <c r="F54" s="43"/>
      <c r="G54" s="90">
        <f t="shared" si="13"/>
        <v>20000</v>
      </c>
      <c r="H54" s="83">
        <v>0</v>
      </c>
      <c r="I54" s="83"/>
      <c r="J54" s="83"/>
      <c r="K54" s="86"/>
      <c r="L54" s="134"/>
      <c r="M54" s="134"/>
      <c r="N54" s="102"/>
    </row>
    <row r="55" spans="1:14" s="13" customFormat="1" ht="13.5" customHeight="1">
      <c r="A55" s="54"/>
      <c r="B55" s="8" t="s">
        <v>154</v>
      </c>
      <c r="C55" s="5" t="s">
        <v>155</v>
      </c>
      <c r="D55" s="43">
        <v>23000</v>
      </c>
      <c r="E55" s="43">
        <f t="shared" si="12"/>
        <v>23000</v>
      </c>
      <c r="F55" s="43"/>
      <c r="G55" s="90">
        <f t="shared" si="13"/>
        <v>23000</v>
      </c>
      <c r="H55" s="83"/>
      <c r="I55" s="83"/>
      <c r="J55" s="83"/>
      <c r="K55" s="86"/>
      <c r="L55" s="134"/>
      <c r="M55" s="134"/>
      <c r="N55" s="102"/>
    </row>
    <row r="56" spans="1:14" s="13" customFormat="1" ht="14.25" customHeight="1">
      <c r="A56" s="54"/>
      <c r="B56" s="8" t="s">
        <v>189</v>
      </c>
      <c r="C56" s="5" t="s">
        <v>192</v>
      </c>
      <c r="D56" s="43">
        <v>7000</v>
      </c>
      <c r="E56" s="43">
        <f t="shared" si="12"/>
        <v>7000</v>
      </c>
      <c r="F56" s="43"/>
      <c r="G56" s="90">
        <f t="shared" si="13"/>
        <v>7000</v>
      </c>
      <c r="H56" s="83">
        <v>0</v>
      </c>
      <c r="I56" s="83"/>
      <c r="J56" s="83"/>
      <c r="K56" s="86"/>
      <c r="L56" s="134"/>
      <c r="M56" s="134"/>
      <c r="N56" s="102"/>
    </row>
    <row r="57" spans="1:14" s="13" customFormat="1" ht="15" customHeight="1">
      <c r="A57" s="54"/>
      <c r="B57" s="8" t="s">
        <v>206</v>
      </c>
      <c r="C57" s="5" t="s">
        <v>375</v>
      </c>
      <c r="D57" s="43">
        <v>20000</v>
      </c>
      <c r="E57" s="43">
        <f t="shared" si="12"/>
        <v>20000</v>
      </c>
      <c r="F57" s="43"/>
      <c r="G57" s="90">
        <f t="shared" si="13"/>
        <v>20000</v>
      </c>
      <c r="H57" s="83">
        <v>0</v>
      </c>
      <c r="I57" s="83"/>
      <c r="J57" s="83"/>
      <c r="K57" s="86"/>
      <c r="L57" s="134"/>
      <c r="M57" s="134"/>
      <c r="N57" s="102"/>
    </row>
    <row r="58" spans="1:14" s="13" customFormat="1" ht="15" customHeight="1">
      <c r="A58" s="50" t="s">
        <v>162</v>
      </c>
      <c r="B58" s="59"/>
      <c r="C58" s="17" t="s">
        <v>163</v>
      </c>
      <c r="D58" s="84">
        <f>D59+D61+D63</f>
        <v>309044</v>
      </c>
      <c r="E58" s="84">
        <f aca="true" t="shared" si="14" ref="E58:N58">E59+E61+E63</f>
        <v>309044</v>
      </c>
      <c r="F58" s="84">
        <f t="shared" si="14"/>
        <v>241604</v>
      </c>
      <c r="G58" s="84">
        <f t="shared" si="14"/>
        <v>67440</v>
      </c>
      <c r="H58" s="84">
        <f t="shared" si="14"/>
        <v>0</v>
      </c>
      <c r="I58" s="84">
        <f t="shared" si="14"/>
        <v>0</v>
      </c>
      <c r="J58" s="84">
        <f t="shared" si="14"/>
        <v>0</v>
      </c>
      <c r="K58" s="84">
        <f t="shared" si="14"/>
        <v>0</v>
      </c>
      <c r="L58" s="84">
        <f t="shared" si="14"/>
        <v>0</v>
      </c>
      <c r="M58" s="84">
        <f t="shared" si="14"/>
        <v>0</v>
      </c>
      <c r="N58" s="85">
        <f t="shared" si="14"/>
        <v>0</v>
      </c>
    </row>
    <row r="59" spans="1:14" s="13" customFormat="1" ht="24" customHeight="1">
      <c r="A59" s="52" t="s">
        <v>164</v>
      </c>
      <c r="B59" s="48"/>
      <c r="C59" s="39" t="s">
        <v>165</v>
      </c>
      <c r="D59" s="80">
        <f>D60</f>
        <v>41000</v>
      </c>
      <c r="E59" s="80">
        <f>E60</f>
        <v>41000</v>
      </c>
      <c r="F59" s="80">
        <f aca="true" t="shared" si="15" ref="F59:N59">F60</f>
        <v>0</v>
      </c>
      <c r="G59" s="80">
        <f t="shared" si="15"/>
        <v>41000</v>
      </c>
      <c r="H59" s="80">
        <f t="shared" si="15"/>
        <v>0</v>
      </c>
      <c r="I59" s="80">
        <f t="shared" si="15"/>
        <v>0</v>
      </c>
      <c r="J59" s="80">
        <f t="shared" si="15"/>
        <v>0</v>
      </c>
      <c r="K59" s="80">
        <f t="shared" si="15"/>
        <v>0</v>
      </c>
      <c r="L59" s="80">
        <f t="shared" si="15"/>
        <v>0</v>
      </c>
      <c r="M59" s="80">
        <f t="shared" si="15"/>
        <v>0</v>
      </c>
      <c r="N59" s="81">
        <f t="shared" si="15"/>
        <v>0</v>
      </c>
    </row>
    <row r="60" spans="1:14" s="13" customFormat="1" ht="16.5" customHeight="1">
      <c r="A60" s="54"/>
      <c r="B60" s="8" t="s">
        <v>133</v>
      </c>
      <c r="C60" s="5" t="s">
        <v>203</v>
      </c>
      <c r="D60" s="43">
        <v>41000</v>
      </c>
      <c r="E60" s="90">
        <f>D60</f>
        <v>41000</v>
      </c>
      <c r="F60" s="43"/>
      <c r="G60" s="82">
        <f>E60</f>
        <v>41000</v>
      </c>
      <c r="H60" s="82">
        <v>0</v>
      </c>
      <c r="I60" s="82"/>
      <c r="J60" s="82"/>
      <c r="K60" s="86"/>
      <c r="L60" s="134"/>
      <c r="M60" s="134"/>
      <c r="N60" s="102"/>
    </row>
    <row r="61" spans="1:14" s="13" customFormat="1" ht="21.75" customHeight="1">
      <c r="A61" s="52" t="s">
        <v>166</v>
      </c>
      <c r="B61" s="48"/>
      <c r="C61" s="39" t="s">
        <v>481</v>
      </c>
      <c r="D61" s="80">
        <f>D62</f>
        <v>11000</v>
      </c>
      <c r="E61" s="80">
        <f aca="true" t="shared" si="16" ref="E61:N61">E62</f>
        <v>11000</v>
      </c>
      <c r="F61" s="80">
        <f t="shared" si="16"/>
        <v>0</v>
      </c>
      <c r="G61" s="80">
        <f t="shared" si="16"/>
        <v>11000</v>
      </c>
      <c r="H61" s="80">
        <f t="shared" si="16"/>
        <v>0</v>
      </c>
      <c r="I61" s="80">
        <f t="shared" si="16"/>
        <v>0</v>
      </c>
      <c r="J61" s="80">
        <f t="shared" si="16"/>
        <v>0</v>
      </c>
      <c r="K61" s="80">
        <f t="shared" si="16"/>
        <v>0</v>
      </c>
      <c r="L61" s="80">
        <f t="shared" si="16"/>
        <v>0</v>
      </c>
      <c r="M61" s="80">
        <f t="shared" si="16"/>
        <v>0</v>
      </c>
      <c r="N61" s="81">
        <f t="shared" si="16"/>
        <v>0</v>
      </c>
    </row>
    <row r="62" spans="1:14" s="13" customFormat="1" ht="16.5" customHeight="1">
      <c r="A62" s="54"/>
      <c r="B62" s="8" t="s">
        <v>133</v>
      </c>
      <c r="C62" s="5" t="s">
        <v>203</v>
      </c>
      <c r="D62" s="43">
        <v>11000</v>
      </c>
      <c r="E62" s="43">
        <f>D62</f>
        <v>11000</v>
      </c>
      <c r="F62" s="43"/>
      <c r="G62" s="82">
        <f>E62</f>
        <v>11000</v>
      </c>
      <c r="H62" s="83">
        <v>0</v>
      </c>
      <c r="I62" s="83"/>
      <c r="J62" s="83"/>
      <c r="K62" s="86"/>
      <c r="L62" s="134"/>
      <c r="M62" s="134"/>
      <c r="N62" s="102"/>
    </row>
    <row r="63" spans="1:14" s="13" customFormat="1" ht="15.75" customHeight="1">
      <c r="A63" s="52" t="s">
        <v>168</v>
      </c>
      <c r="B63" s="48"/>
      <c r="C63" s="39" t="s">
        <v>169</v>
      </c>
      <c r="D63" s="80">
        <f>SUM(D64:D84)</f>
        <v>257044</v>
      </c>
      <c r="E63" s="80">
        <f aca="true" t="shared" si="17" ref="E63:N63">SUM(E64:E84)</f>
        <v>257044</v>
      </c>
      <c r="F63" s="80">
        <f t="shared" si="17"/>
        <v>241604</v>
      </c>
      <c r="G63" s="80">
        <f t="shared" si="17"/>
        <v>15440</v>
      </c>
      <c r="H63" s="80">
        <f t="shared" si="17"/>
        <v>0</v>
      </c>
      <c r="I63" s="80">
        <f t="shared" si="17"/>
        <v>0</v>
      </c>
      <c r="J63" s="80">
        <f t="shared" si="17"/>
        <v>0</v>
      </c>
      <c r="K63" s="80">
        <f t="shared" si="17"/>
        <v>0</v>
      </c>
      <c r="L63" s="80">
        <f t="shared" si="17"/>
        <v>0</v>
      </c>
      <c r="M63" s="80">
        <f t="shared" si="17"/>
        <v>0</v>
      </c>
      <c r="N63" s="81">
        <f t="shared" si="17"/>
        <v>0</v>
      </c>
    </row>
    <row r="64" spans="1:14" s="13" customFormat="1" ht="12" customHeight="1">
      <c r="A64" s="54"/>
      <c r="B64" s="8" t="s">
        <v>121</v>
      </c>
      <c r="C64" s="5" t="s">
        <v>472</v>
      </c>
      <c r="D64" s="43">
        <v>72360</v>
      </c>
      <c r="E64" s="43">
        <f aca="true" t="shared" si="18" ref="E64:E84">D64</f>
        <v>72360</v>
      </c>
      <c r="F64" s="43">
        <f>E64</f>
        <v>72360</v>
      </c>
      <c r="G64" s="82">
        <v>0</v>
      </c>
      <c r="H64" s="83">
        <v>0</v>
      </c>
      <c r="I64" s="83"/>
      <c r="J64" s="83"/>
      <c r="K64" s="86"/>
      <c r="L64" s="134"/>
      <c r="M64" s="134"/>
      <c r="N64" s="102"/>
    </row>
    <row r="65" spans="1:14" s="13" customFormat="1" ht="14.25" customHeight="1">
      <c r="A65" s="54"/>
      <c r="B65" s="8" t="s">
        <v>123</v>
      </c>
      <c r="C65" s="5" t="s">
        <v>473</v>
      </c>
      <c r="D65" s="43">
        <v>117300</v>
      </c>
      <c r="E65" s="43">
        <f t="shared" si="18"/>
        <v>117300</v>
      </c>
      <c r="F65" s="43">
        <f>E65</f>
        <v>117300</v>
      </c>
      <c r="G65" s="82">
        <v>0</v>
      </c>
      <c r="H65" s="83">
        <v>0</v>
      </c>
      <c r="I65" s="83"/>
      <c r="J65" s="83"/>
      <c r="K65" s="86"/>
      <c r="L65" s="134"/>
      <c r="M65" s="134"/>
      <c r="N65" s="102"/>
    </row>
    <row r="66" spans="1:14" s="13" customFormat="1" ht="14.25" customHeight="1">
      <c r="A66" s="54"/>
      <c r="B66" s="8" t="s">
        <v>124</v>
      </c>
      <c r="C66" s="5" t="s">
        <v>125</v>
      </c>
      <c r="D66" s="43">
        <v>15413</v>
      </c>
      <c r="E66" s="43">
        <f t="shared" si="18"/>
        <v>15413</v>
      </c>
      <c r="F66" s="43">
        <f>E66</f>
        <v>15413</v>
      </c>
      <c r="G66" s="82">
        <v>0</v>
      </c>
      <c r="H66" s="83">
        <v>0</v>
      </c>
      <c r="I66" s="83"/>
      <c r="J66" s="83"/>
      <c r="K66" s="86"/>
      <c r="L66" s="134"/>
      <c r="M66" s="134"/>
      <c r="N66" s="102"/>
    </row>
    <row r="67" spans="1:14" s="13" customFormat="1" ht="15" customHeight="1">
      <c r="A67" s="54"/>
      <c r="B67" s="58" t="s">
        <v>170</v>
      </c>
      <c r="C67" s="5" t="s">
        <v>151</v>
      </c>
      <c r="D67" s="43">
        <v>31659</v>
      </c>
      <c r="E67" s="43">
        <f t="shared" si="18"/>
        <v>31659</v>
      </c>
      <c r="F67" s="43">
        <f>E67</f>
        <v>31659</v>
      </c>
      <c r="G67" s="82"/>
      <c r="H67" s="83">
        <v>0</v>
      </c>
      <c r="I67" s="83"/>
      <c r="J67" s="83"/>
      <c r="K67" s="86"/>
      <c r="L67" s="134"/>
      <c r="M67" s="134"/>
      <c r="N67" s="102"/>
    </row>
    <row r="68" spans="1:14" s="13" customFormat="1" ht="14.25" customHeight="1">
      <c r="A68" s="54"/>
      <c r="B68" s="58" t="s">
        <v>126</v>
      </c>
      <c r="C68" s="5" t="s">
        <v>127</v>
      </c>
      <c r="D68" s="43">
        <v>4872</v>
      </c>
      <c r="E68" s="43">
        <f t="shared" si="18"/>
        <v>4872</v>
      </c>
      <c r="F68" s="43">
        <f>E68</f>
        <v>4872</v>
      </c>
      <c r="G68" s="82"/>
      <c r="H68" s="83">
        <v>0</v>
      </c>
      <c r="I68" s="83"/>
      <c r="J68" s="83"/>
      <c r="K68" s="86"/>
      <c r="L68" s="134"/>
      <c r="M68" s="134"/>
      <c r="N68" s="102"/>
    </row>
    <row r="69" spans="1:14" s="13" customFormat="1" ht="13.5" customHeight="1">
      <c r="A69" s="54"/>
      <c r="B69" s="8" t="s">
        <v>128</v>
      </c>
      <c r="C69" s="5" t="s">
        <v>129</v>
      </c>
      <c r="D69" s="43">
        <v>1600</v>
      </c>
      <c r="E69" s="43">
        <f t="shared" si="18"/>
        <v>1600</v>
      </c>
      <c r="F69" s="43"/>
      <c r="G69" s="82">
        <f>E69</f>
        <v>1600</v>
      </c>
      <c r="H69" s="83">
        <v>0</v>
      </c>
      <c r="I69" s="83"/>
      <c r="J69" s="83"/>
      <c r="K69" s="86"/>
      <c r="L69" s="134"/>
      <c r="M69" s="134"/>
      <c r="N69" s="102"/>
    </row>
    <row r="70" spans="1:14" s="13" customFormat="1" ht="13.5" customHeight="1">
      <c r="A70" s="54"/>
      <c r="B70" s="8" t="s">
        <v>130</v>
      </c>
      <c r="C70" s="5" t="s">
        <v>201</v>
      </c>
      <c r="D70" s="43">
        <v>1990</v>
      </c>
      <c r="E70" s="43">
        <f t="shared" si="18"/>
        <v>1990</v>
      </c>
      <c r="F70" s="43"/>
      <c r="G70" s="82">
        <f aca="true" t="shared" si="19" ref="G70:G84">E70</f>
        <v>1990</v>
      </c>
      <c r="H70" s="83"/>
      <c r="I70" s="83"/>
      <c r="J70" s="83"/>
      <c r="K70" s="86"/>
      <c r="L70" s="134"/>
      <c r="M70" s="134"/>
      <c r="N70" s="102"/>
    </row>
    <row r="71" spans="1:14" s="13" customFormat="1" ht="13.5" customHeight="1">
      <c r="A71" s="54"/>
      <c r="B71" s="8" t="s">
        <v>190</v>
      </c>
      <c r="C71" s="5" t="s">
        <v>191</v>
      </c>
      <c r="D71" s="43">
        <v>50</v>
      </c>
      <c r="E71" s="43">
        <f t="shared" si="18"/>
        <v>50</v>
      </c>
      <c r="F71" s="43"/>
      <c r="G71" s="82">
        <f t="shared" si="19"/>
        <v>50</v>
      </c>
      <c r="H71" s="83"/>
      <c r="I71" s="83"/>
      <c r="J71" s="83"/>
      <c r="K71" s="86"/>
      <c r="L71" s="134"/>
      <c r="M71" s="134"/>
      <c r="N71" s="102"/>
    </row>
    <row r="72" spans="1:14" s="13" customFormat="1" ht="12.75" customHeight="1">
      <c r="A72" s="54"/>
      <c r="B72" s="8" t="s">
        <v>133</v>
      </c>
      <c r="C72" s="5" t="s">
        <v>203</v>
      </c>
      <c r="D72" s="43">
        <v>2000</v>
      </c>
      <c r="E72" s="43">
        <f t="shared" si="18"/>
        <v>2000</v>
      </c>
      <c r="F72" s="43"/>
      <c r="G72" s="82">
        <f t="shared" si="19"/>
        <v>2000</v>
      </c>
      <c r="H72" s="83">
        <v>0</v>
      </c>
      <c r="I72" s="83"/>
      <c r="J72" s="83"/>
      <c r="K72" s="86"/>
      <c r="L72" s="134"/>
      <c r="M72" s="134"/>
      <c r="N72" s="102"/>
    </row>
    <row r="73" spans="1:14" s="13" customFormat="1" ht="12.75" customHeight="1">
      <c r="A73" s="54"/>
      <c r="B73" s="8" t="s">
        <v>444</v>
      </c>
      <c r="C73" s="5" t="s">
        <v>445</v>
      </c>
      <c r="D73" s="43">
        <v>0</v>
      </c>
      <c r="E73" s="43">
        <f t="shared" si="18"/>
        <v>0</v>
      </c>
      <c r="F73" s="43"/>
      <c r="G73" s="82">
        <f t="shared" si="19"/>
        <v>0</v>
      </c>
      <c r="H73" s="83"/>
      <c r="I73" s="83"/>
      <c r="J73" s="83"/>
      <c r="K73" s="86"/>
      <c r="L73" s="134"/>
      <c r="M73" s="134"/>
      <c r="N73" s="102"/>
    </row>
    <row r="74" spans="1:14" s="13" customFormat="1" ht="12.75" customHeight="1">
      <c r="A74" s="54"/>
      <c r="B74" s="8" t="s">
        <v>293</v>
      </c>
      <c r="C74" s="5" t="s">
        <v>295</v>
      </c>
      <c r="D74" s="43">
        <v>500</v>
      </c>
      <c r="E74" s="43">
        <f t="shared" si="18"/>
        <v>500</v>
      </c>
      <c r="F74" s="43"/>
      <c r="G74" s="82">
        <f t="shared" si="19"/>
        <v>500</v>
      </c>
      <c r="H74" s="83"/>
      <c r="I74" s="83"/>
      <c r="J74" s="83"/>
      <c r="K74" s="86"/>
      <c r="L74" s="134"/>
      <c r="M74" s="134"/>
      <c r="N74" s="102"/>
    </row>
    <row r="75" spans="1:14" s="13" customFormat="1" ht="12.75" customHeight="1">
      <c r="A75" s="54"/>
      <c r="B75" s="8" t="s">
        <v>285</v>
      </c>
      <c r="C75" s="5" t="s">
        <v>289</v>
      </c>
      <c r="D75" s="43">
        <v>1300</v>
      </c>
      <c r="E75" s="43">
        <f t="shared" si="18"/>
        <v>1300</v>
      </c>
      <c r="F75" s="43"/>
      <c r="G75" s="82">
        <f t="shared" si="19"/>
        <v>1300</v>
      </c>
      <c r="H75" s="83"/>
      <c r="I75" s="83"/>
      <c r="J75" s="83"/>
      <c r="K75" s="86"/>
      <c r="L75" s="134"/>
      <c r="M75" s="134"/>
      <c r="N75" s="102"/>
    </row>
    <row r="76" spans="1:14" s="13" customFormat="1" ht="12.75" customHeight="1">
      <c r="A76" s="54"/>
      <c r="B76" s="8" t="s">
        <v>21</v>
      </c>
      <c r="C76" s="5" t="s">
        <v>22</v>
      </c>
      <c r="D76" s="43">
        <v>50</v>
      </c>
      <c r="E76" s="43">
        <f t="shared" si="18"/>
        <v>50</v>
      </c>
      <c r="F76" s="43"/>
      <c r="G76" s="82">
        <f t="shared" si="19"/>
        <v>50</v>
      </c>
      <c r="H76" s="83"/>
      <c r="I76" s="83"/>
      <c r="J76" s="83"/>
      <c r="K76" s="86"/>
      <c r="L76" s="134"/>
      <c r="M76" s="134"/>
      <c r="N76" s="102"/>
    </row>
    <row r="77" spans="1:14" s="13" customFormat="1" ht="12.75" customHeight="1">
      <c r="A77" s="54"/>
      <c r="B77" s="8" t="s">
        <v>299</v>
      </c>
      <c r="C77" s="5" t="s">
        <v>300</v>
      </c>
      <c r="D77" s="43">
        <v>2970</v>
      </c>
      <c r="E77" s="43">
        <f t="shared" si="18"/>
        <v>2970</v>
      </c>
      <c r="F77" s="43"/>
      <c r="G77" s="82">
        <f t="shared" si="19"/>
        <v>2970</v>
      </c>
      <c r="H77" s="83"/>
      <c r="I77" s="83"/>
      <c r="J77" s="83"/>
      <c r="K77" s="86"/>
      <c r="L77" s="134"/>
      <c r="M77" s="134"/>
      <c r="N77" s="102"/>
    </row>
    <row r="78" spans="1:14" s="13" customFormat="1" ht="13.5" customHeight="1">
      <c r="A78" s="54"/>
      <c r="B78" s="8" t="s">
        <v>135</v>
      </c>
      <c r="C78" s="5" t="s">
        <v>136</v>
      </c>
      <c r="D78" s="43">
        <v>50</v>
      </c>
      <c r="E78" s="43">
        <f t="shared" si="18"/>
        <v>50</v>
      </c>
      <c r="F78" s="43"/>
      <c r="G78" s="82">
        <f t="shared" si="19"/>
        <v>50</v>
      </c>
      <c r="H78" s="83">
        <v>0</v>
      </c>
      <c r="I78" s="83"/>
      <c r="J78" s="83"/>
      <c r="K78" s="86"/>
      <c r="L78" s="134"/>
      <c r="M78" s="134"/>
      <c r="N78" s="102"/>
    </row>
    <row r="79" spans="1:14" s="13" customFormat="1" ht="13.5" customHeight="1">
      <c r="A79" s="54"/>
      <c r="B79" s="8" t="s">
        <v>137</v>
      </c>
      <c r="C79" s="5" t="s">
        <v>138</v>
      </c>
      <c r="D79" s="43">
        <v>500</v>
      </c>
      <c r="E79" s="43">
        <f t="shared" si="18"/>
        <v>500</v>
      </c>
      <c r="F79" s="43"/>
      <c r="G79" s="82">
        <f t="shared" si="19"/>
        <v>500</v>
      </c>
      <c r="H79" s="83">
        <v>0</v>
      </c>
      <c r="I79" s="83"/>
      <c r="J79" s="83"/>
      <c r="K79" s="86"/>
      <c r="L79" s="134"/>
      <c r="M79" s="134"/>
      <c r="N79" s="102"/>
    </row>
    <row r="80" spans="1:14" s="13" customFormat="1" ht="15" customHeight="1">
      <c r="A80" s="54"/>
      <c r="B80" s="8" t="s">
        <v>139</v>
      </c>
      <c r="C80" s="5" t="s">
        <v>140</v>
      </c>
      <c r="D80" s="43">
        <v>3850</v>
      </c>
      <c r="E80" s="43">
        <f t="shared" si="18"/>
        <v>3850</v>
      </c>
      <c r="F80" s="43"/>
      <c r="G80" s="82">
        <f t="shared" si="19"/>
        <v>3850</v>
      </c>
      <c r="H80" s="83">
        <v>0</v>
      </c>
      <c r="I80" s="83"/>
      <c r="J80" s="83"/>
      <c r="K80" s="86"/>
      <c r="L80" s="134"/>
      <c r="M80" s="134"/>
      <c r="N80" s="102"/>
    </row>
    <row r="81" spans="1:14" s="13" customFormat="1" ht="15" customHeight="1">
      <c r="A81" s="54"/>
      <c r="B81" s="8" t="s">
        <v>497</v>
      </c>
      <c r="C81" s="92" t="s">
        <v>496</v>
      </c>
      <c r="D81" s="43">
        <v>100</v>
      </c>
      <c r="E81" s="43">
        <f t="shared" si="18"/>
        <v>100</v>
      </c>
      <c r="F81" s="43"/>
      <c r="G81" s="82">
        <f t="shared" si="19"/>
        <v>100</v>
      </c>
      <c r="H81" s="83"/>
      <c r="I81" s="83"/>
      <c r="J81" s="83"/>
      <c r="K81" s="86"/>
      <c r="L81" s="134"/>
      <c r="M81" s="134"/>
      <c r="N81" s="102"/>
    </row>
    <row r="82" spans="1:14" s="13" customFormat="1" ht="15" customHeight="1">
      <c r="A82" s="54"/>
      <c r="B82" s="8" t="s">
        <v>286</v>
      </c>
      <c r="C82" s="5" t="s">
        <v>290</v>
      </c>
      <c r="D82" s="43">
        <v>130</v>
      </c>
      <c r="E82" s="43">
        <f t="shared" si="18"/>
        <v>130</v>
      </c>
      <c r="F82" s="43"/>
      <c r="G82" s="82">
        <f t="shared" si="19"/>
        <v>130</v>
      </c>
      <c r="H82" s="83"/>
      <c r="I82" s="83"/>
      <c r="J82" s="83"/>
      <c r="K82" s="86"/>
      <c r="L82" s="134"/>
      <c r="M82" s="134"/>
      <c r="N82" s="102"/>
    </row>
    <row r="83" spans="1:14" s="13" customFormat="1" ht="15" customHeight="1">
      <c r="A83" s="54"/>
      <c r="B83" s="8" t="s">
        <v>287</v>
      </c>
      <c r="C83" s="5" t="s">
        <v>291</v>
      </c>
      <c r="D83" s="43">
        <v>150</v>
      </c>
      <c r="E83" s="43">
        <f t="shared" si="18"/>
        <v>150</v>
      </c>
      <c r="F83" s="43"/>
      <c r="G83" s="82">
        <f t="shared" si="19"/>
        <v>150</v>
      </c>
      <c r="H83" s="83"/>
      <c r="I83" s="83"/>
      <c r="J83" s="83"/>
      <c r="K83" s="86"/>
      <c r="L83" s="134"/>
      <c r="M83" s="134"/>
      <c r="N83" s="102"/>
    </row>
    <row r="84" spans="1:14" s="13" customFormat="1" ht="15" customHeight="1">
      <c r="A84" s="54"/>
      <c r="B84" s="8" t="s">
        <v>288</v>
      </c>
      <c r="C84" s="5" t="s">
        <v>292</v>
      </c>
      <c r="D84" s="43">
        <v>200</v>
      </c>
      <c r="E84" s="43">
        <f t="shared" si="18"/>
        <v>200</v>
      </c>
      <c r="F84" s="43"/>
      <c r="G84" s="82">
        <f t="shared" si="19"/>
        <v>200</v>
      </c>
      <c r="H84" s="83"/>
      <c r="I84" s="83"/>
      <c r="J84" s="83"/>
      <c r="K84" s="86"/>
      <c r="L84" s="134"/>
      <c r="M84" s="134"/>
      <c r="N84" s="102"/>
    </row>
    <row r="85" spans="1:14" s="13" customFormat="1" ht="18" customHeight="1">
      <c r="A85" s="50" t="s">
        <v>171</v>
      </c>
      <c r="B85" s="59"/>
      <c r="C85" s="17" t="s">
        <v>172</v>
      </c>
      <c r="D85" s="84">
        <f>D86+D97+D99+D108+D135+D141+D159</f>
        <v>3691145</v>
      </c>
      <c r="E85" s="84">
        <f aca="true" t="shared" si="20" ref="E85:N85">E86+E97+E99+E108+E135+E141+E159</f>
        <v>3691145</v>
      </c>
      <c r="F85" s="84">
        <f t="shared" si="20"/>
        <v>2619083</v>
      </c>
      <c r="G85" s="84">
        <f t="shared" si="20"/>
        <v>750319</v>
      </c>
      <c r="H85" s="84">
        <f t="shared" si="20"/>
        <v>13250</v>
      </c>
      <c r="I85" s="84">
        <f t="shared" si="20"/>
        <v>119830</v>
      </c>
      <c r="J85" s="84">
        <f t="shared" si="20"/>
        <v>188663</v>
      </c>
      <c r="K85" s="84">
        <f t="shared" si="20"/>
        <v>0</v>
      </c>
      <c r="L85" s="84">
        <f t="shared" si="20"/>
        <v>0</v>
      </c>
      <c r="M85" s="84">
        <f t="shared" si="20"/>
        <v>0</v>
      </c>
      <c r="N85" s="85">
        <f t="shared" si="20"/>
        <v>0</v>
      </c>
    </row>
    <row r="86" spans="1:14" s="13" customFormat="1" ht="17.25" customHeight="1">
      <c r="A86" s="52" t="s">
        <v>173</v>
      </c>
      <c r="B86" s="48"/>
      <c r="C86" s="39" t="s">
        <v>174</v>
      </c>
      <c r="D86" s="80">
        <f>SUM(D87:D96)</f>
        <v>103643</v>
      </c>
      <c r="E86" s="80">
        <f aca="true" t="shared" si="21" ref="E86:N86">SUM(E87:E96)</f>
        <v>103643</v>
      </c>
      <c r="F86" s="80">
        <f t="shared" si="21"/>
        <v>98920</v>
      </c>
      <c r="G86" s="80">
        <f t="shared" si="21"/>
        <v>4723</v>
      </c>
      <c r="H86" s="80">
        <f t="shared" si="21"/>
        <v>0</v>
      </c>
      <c r="I86" s="80">
        <f t="shared" si="21"/>
        <v>0</v>
      </c>
      <c r="J86" s="80">
        <f t="shared" si="21"/>
        <v>0</v>
      </c>
      <c r="K86" s="80">
        <f t="shared" si="21"/>
        <v>0</v>
      </c>
      <c r="L86" s="80">
        <f t="shared" si="21"/>
        <v>0</v>
      </c>
      <c r="M86" s="80">
        <f t="shared" si="21"/>
        <v>0</v>
      </c>
      <c r="N86" s="81">
        <f t="shared" si="21"/>
        <v>0</v>
      </c>
    </row>
    <row r="87" spans="1:14" s="13" customFormat="1" ht="14.25" customHeight="1">
      <c r="A87" s="54"/>
      <c r="B87" s="8" t="s">
        <v>121</v>
      </c>
      <c r="C87" s="5" t="s">
        <v>472</v>
      </c>
      <c r="D87" s="43">
        <v>76700</v>
      </c>
      <c r="E87" s="43">
        <f>D87</f>
        <v>76700</v>
      </c>
      <c r="F87" s="43">
        <f>D87</f>
        <v>76700</v>
      </c>
      <c r="G87" s="82"/>
      <c r="H87" s="83">
        <v>0</v>
      </c>
      <c r="I87" s="83"/>
      <c r="J87" s="83"/>
      <c r="K87" s="86"/>
      <c r="L87" s="134"/>
      <c r="M87" s="134"/>
      <c r="N87" s="102"/>
    </row>
    <row r="88" spans="1:14" s="13" customFormat="1" ht="15.75" customHeight="1">
      <c r="A88" s="54"/>
      <c r="B88" s="8" t="s">
        <v>124</v>
      </c>
      <c r="C88" s="5" t="s">
        <v>125</v>
      </c>
      <c r="D88" s="43">
        <v>8760</v>
      </c>
      <c r="E88" s="43">
        <f aca="true" t="shared" si="22" ref="E88:E96">D88</f>
        <v>8760</v>
      </c>
      <c r="F88" s="43">
        <f>D88</f>
        <v>8760</v>
      </c>
      <c r="G88" s="82"/>
      <c r="H88" s="83">
        <v>0</v>
      </c>
      <c r="I88" s="83"/>
      <c r="J88" s="83"/>
      <c r="K88" s="86"/>
      <c r="L88" s="134"/>
      <c r="M88" s="134"/>
      <c r="N88" s="102"/>
    </row>
    <row r="89" spans="1:14" s="13" customFormat="1" ht="16.5" customHeight="1">
      <c r="A89" s="54"/>
      <c r="B89" s="58" t="s">
        <v>170</v>
      </c>
      <c r="C89" s="5" t="s">
        <v>175</v>
      </c>
      <c r="D89" s="43">
        <v>11580</v>
      </c>
      <c r="E89" s="43">
        <f t="shared" si="22"/>
        <v>11580</v>
      </c>
      <c r="F89" s="43">
        <f>D89</f>
        <v>11580</v>
      </c>
      <c r="G89" s="82"/>
      <c r="H89" s="83"/>
      <c r="I89" s="83"/>
      <c r="J89" s="83"/>
      <c r="K89" s="86"/>
      <c r="L89" s="134"/>
      <c r="M89" s="134"/>
      <c r="N89" s="102"/>
    </row>
    <row r="90" spans="1:14" s="13" customFormat="1" ht="15" customHeight="1">
      <c r="A90" s="54"/>
      <c r="B90" s="58" t="s">
        <v>126</v>
      </c>
      <c r="C90" s="5" t="s">
        <v>127</v>
      </c>
      <c r="D90" s="43">
        <v>1880</v>
      </c>
      <c r="E90" s="43">
        <f t="shared" si="22"/>
        <v>1880</v>
      </c>
      <c r="F90" s="43">
        <f>D90</f>
        <v>1880</v>
      </c>
      <c r="G90" s="82"/>
      <c r="H90" s="83"/>
      <c r="I90" s="83"/>
      <c r="J90" s="83"/>
      <c r="K90" s="86"/>
      <c r="L90" s="134"/>
      <c r="M90" s="134"/>
      <c r="N90" s="102"/>
    </row>
    <row r="91" spans="1:14" s="13" customFormat="1" ht="15" customHeight="1">
      <c r="A91" s="54"/>
      <c r="B91" s="8" t="s">
        <v>442</v>
      </c>
      <c r="C91" s="5" t="s">
        <v>443</v>
      </c>
      <c r="D91" s="43">
        <v>0</v>
      </c>
      <c r="E91" s="43">
        <f t="shared" si="22"/>
        <v>0</v>
      </c>
      <c r="F91" s="43">
        <f>D91</f>
        <v>0</v>
      </c>
      <c r="G91" s="82"/>
      <c r="H91" s="83">
        <v>0</v>
      </c>
      <c r="I91" s="83"/>
      <c r="J91" s="83"/>
      <c r="K91" s="86"/>
      <c r="L91" s="134"/>
      <c r="M91" s="134"/>
      <c r="N91" s="102"/>
    </row>
    <row r="92" spans="1:14" s="13" customFormat="1" ht="15" customHeight="1">
      <c r="A92" s="54"/>
      <c r="B92" s="8" t="s">
        <v>128</v>
      </c>
      <c r="C92" s="5" t="s">
        <v>129</v>
      </c>
      <c r="D92" s="43">
        <v>200</v>
      </c>
      <c r="E92" s="43">
        <f t="shared" si="22"/>
        <v>200</v>
      </c>
      <c r="F92" s="43"/>
      <c r="G92" s="82">
        <f>E92</f>
        <v>200</v>
      </c>
      <c r="H92" s="83">
        <v>0</v>
      </c>
      <c r="I92" s="83"/>
      <c r="J92" s="83"/>
      <c r="K92" s="86"/>
      <c r="L92" s="134"/>
      <c r="M92" s="134"/>
      <c r="N92" s="102"/>
    </row>
    <row r="93" spans="1:14" s="13" customFormat="1" ht="14.25" customHeight="1">
      <c r="A93" s="54"/>
      <c r="B93" s="8" t="s">
        <v>133</v>
      </c>
      <c r="C93" s="5" t="s">
        <v>203</v>
      </c>
      <c r="D93" s="43">
        <v>200</v>
      </c>
      <c r="E93" s="43">
        <f t="shared" si="22"/>
        <v>200</v>
      </c>
      <c r="F93" s="43"/>
      <c r="G93" s="82">
        <f>E93</f>
        <v>200</v>
      </c>
      <c r="H93" s="83">
        <v>0</v>
      </c>
      <c r="I93" s="83"/>
      <c r="J93" s="83"/>
      <c r="K93" s="86"/>
      <c r="L93" s="134"/>
      <c r="M93" s="134"/>
      <c r="N93" s="102"/>
    </row>
    <row r="94" spans="1:14" s="13" customFormat="1" ht="15" customHeight="1">
      <c r="A94" s="54"/>
      <c r="B94" s="8" t="s">
        <v>139</v>
      </c>
      <c r="C94" s="5" t="s">
        <v>140</v>
      </c>
      <c r="D94" s="43">
        <v>3850</v>
      </c>
      <c r="E94" s="43">
        <f t="shared" si="22"/>
        <v>3850</v>
      </c>
      <c r="F94" s="43"/>
      <c r="G94" s="82">
        <f>E94</f>
        <v>3850</v>
      </c>
      <c r="H94" s="83">
        <v>0</v>
      </c>
      <c r="I94" s="83"/>
      <c r="J94" s="83"/>
      <c r="K94" s="86"/>
      <c r="L94" s="134"/>
      <c r="M94" s="134"/>
      <c r="N94" s="102"/>
    </row>
    <row r="95" spans="1:14" s="13" customFormat="1" ht="15" customHeight="1">
      <c r="A95" s="54"/>
      <c r="B95" s="8" t="s">
        <v>287</v>
      </c>
      <c r="C95" s="5" t="s">
        <v>291</v>
      </c>
      <c r="D95" s="43">
        <v>200</v>
      </c>
      <c r="E95" s="43">
        <f t="shared" si="22"/>
        <v>200</v>
      </c>
      <c r="F95" s="43"/>
      <c r="G95" s="82">
        <f>E95</f>
        <v>200</v>
      </c>
      <c r="H95" s="83"/>
      <c r="I95" s="83"/>
      <c r="J95" s="83"/>
      <c r="K95" s="86"/>
      <c r="L95" s="134"/>
      <c r="M95" s="134"/>
      <c r="N95" s="102"/>
    </row>
    <row r="96" spans="1:14" s="13" customFormat="1" ht="15" customHeight="1">
      <c r="A96" s="54"/>
      <c r="B96" s="8" t="s">
        <v>288</v>
      </c>
      <c r="C96" s="130" t="s">
        <v>292</v>
      </c>
      <c r="D96" s="43">
        <v>273</v>
      </c>
      <c r="E96" s="43">
        <f t="shared" si="22"/>
        <v>273</v>
      </c>
      <c r="F96" s="43"/>
      <c r="G96" s="82">
        <f>E96</f>
        <v>273</v>
      </c>
      <c r="H96" s="83">
        <v>0</v>
      </c>
      <c r="I96" s="83"/>
      <c r="J96" s="83"/>
      <c r="K96" s="86"/>
      <c r="L96" s="134"/>
      <c r="M96" s="134"/>
      <c r="N96" s="102"/>
    </row>
    <row r="97" spans="1:14" s="12" customFormat="1" ht="17.25" customHeight="1">
      <c r="A97" s="52" t="s">
        <v>376</v>
      </c>
      <c r="B97" s="48"/>
      <c r="C97" s="39" t="s">
        <v>470</v>
      </c>
      <c r="D97" s="80">
        <f>D98</f>
        <v>3250</v>
      </c>
      <c r="E97" s="80">
        <f aca="true" t="shared" si="23" ref="E97:N97">E98</f>
        <v>3250</v>
      </c>
      <c r="F97" s="80">
        <f t="shared" si="23"/>
        <v>0</v>
      </c>
      <c r="G97" s="80">
        <f t="shared" si="23"/>
        <v>0</v>
      </c>
      <c r="H97" s="80">
        <f t="shared" si="23"/>
        <v>3250</v>
      </c>
      <c r="I97" s="80">
        <f t="shared" si="23"/>
        <v>0</v>
      </c>
      <c r="J97" s="80">
        <f t="shared" si="23"/>
        <v>0</v>
      </c>
      <c r="K97" s="80">
        <f t="shared" si="23"/>
        <v>0</v>
      </c>
      <c r="L97" s="80">
        <f t="shared" si="23"/>
        <v>0</v>
      </c>
      <c r="M97" s="80">
        <f t="shared" si="23"/>
        <v>0</v>
      </c>
      <c r="N97" s="81">
        <f t="shared" si="23"/>
        <v>0</v>
      </c>
    </row>
    <row r="98" spans="1:14" s="13" customFormat="1" ht="24" customHeight="1">
      <c r="A98" s="54"/>
      <c r="B98" s="8" t="s">
        <v>377</v>
      </c>
      <c r="C98" s="5" t="s">
        <v>378</v>
      </c>
      <c r="D98" s="43">
        <v>3250</v>
      </c>
      <c r="E98" s="43">
        <f>D98</f>
        <v>3250</v>
      </c>
      <c r="F98" s="43">
        <v>0</v>
      </c>
      <c r="G98" s="82">
        <v>0</v>
      </c>
      <c r="H98" s="83">
        <f>E98</f>
        <v>3250</v>
      </c>
      <c r="I98" s="83"/>
      <c r="J98" s="83"/>
      <c r="K98" s="86"/>
      <c r="L98" s="134"/>
      <c r="M98" s="134"/>
      <c r="N98" s="102"/>
    </row>
    <row r="99" spans="1:14" s="12" customFormat="1" ht="16.5" customHeight="1">
      <c r="A99" s="52" t="s">
        <v>177</v>
      </c>
      <c r="B99" s="48"/>
      <c r="C99" s="39" t="s">
        <v>178</v>
      </c>
      <c r="D99" s="80">
        <f aca="true" t="shared" si="24" ref="D99:N99">SUM(D100:D107)</f>
        <v>143000</v>
      </c>
      <c r="E99" s="80">
        <f t="shared" si="24"/>
        <v>143000</v>
      </c>
      <c r="F99" s="80">
        <f t="shared" si="24"/>
        <v>0</v>
      </c>
      <c r="G99" s="80">
        <f t="shared" si="24"/>
        <v>31800</v>
      </c>
      <c r="H99" s="80">
        <f t="shared" si="24"/>
        <v>0</v>
      </c>
      <c r="I99" s="80">
        <f t="shared" si="24"/>
        <v>111200</v>
      </c>
      <c r="J99" s="80">
        <f t="shared" si="24"/>
        <v>0</v>
      </c>
      <c r="K99" s="80">
        <f t="shared" si="24"/>
        <v>0</v>
      </c>
      <c r="L99" s="80">
        <f t="shared" si="24"/>
        <v>0</v>
      </c>
      <c r="M99" s="80">
        <f t="shared" si="24"/>
        <v>0</v>
      </c>
      <c r="N99" s="81">
        <f t="shared" si="24"/>
        <v>0</v>
      </c>
    </row>
    <row r="100" spans="1:14" s="13" customFormat="1" ht="12.75" customHeight="1">
      <c r="A100" s="54"/>
      <c r="B100" s="8" t="s">
        <v>120</v>
      </c>
      <c r="C100" s="5" t="s">
        <v>179</v>
      </c>
      <c r="D100" s="43">
        <v>111200</v>
      </c>
      <c r="E100" s="43">
        <f>D100</f>
        <v>111200</v>
      </c>
      <c r="F100" s="43">
        <v>0</v>
      </c>
      <c r="G100" s="82"/>
      <c r="H100" s="83">
        <v>0</v>
      </c>
      <c r="I100" s="83">
        <f>E100</f>
        <v>111200</v>
      </c>
      <c r="J100" s="83"/>
      <c r="K100" s="86"/>
      <c r="L100" s="134"/>
      <c r="M100" s="134"/>
      <c r="N100" s="102"/>
    </row>
    <row r="101" spans="1:14" s="13" customFormat="1" ht="12.75" customHeight="1">
      <c r="A101" s="54"/>
      <c r="B101" s="8" t="s">
        <v>128</v>
      </c>
      <c r="C101" s="5" t="s">
        <v>129</v>
      </c>
      <c r="D101" s="43">
        <v>7500</v>
      </c>
      <c r="E101" s="43">
        <f aca="true" t="shared" si="25" ref="E101:E107">D101</f>
        <v>7500</v>
      </c>
      <c r="F101" s="43">
        <v>0</v>
      </c>
      <c r="G101" s="82">
        <f>E101</f>
        <v>7500</v>
      </c>
      <c r="H101" s="83">
        <v>0</v>
      </c>
      <c r="I101" s="83"/>
      <c r="J101" s="83"/>
      <c r="K101" s="86"/>
      <c r="L101" s="134"/>
      <c r="M101" s="134"/>
      <c r="N101" s="102"/>
    </row>
    <row r="102" spans="1:14" s="13" customFormat="1" ht="12.75" customHeight="1">
      <c r="A102" s="54"/>
      <c r="B102" s="8" t="s">
        <v>130</v>
      </c>
      <c r="C102" s="5" t="s">
        <v>201</v>
      </c>
      <c r="D102" s="43">
        <v>8700</v>
      </c>
      <c r="E102" s="43">
        <f t="shared" si="25"/>
        <v>8700</v>
      </c>
      <c r="F102" s="43">
        <v>0</v>
      </c>
      <c r="G102" s="82">
        <f aca="true" t="shared" si="26" ref="G102:G107">E102</f>
        <v>8700</v>
      </c>
      <c r="H102" s="83">
        <v>0</v>
      </c>
      <c r="I102" s="83"/>
      <c r="J102" s="83"/>
      <c r="K102" s="86"/>
      <c r="L102" s="134"/>
      <c r="M102" s="134"/>
      <c r="N102" s="102"/>
    </row>
    <row r="103" spans="1:14" s="13" customFormat="1" ht="12.75" customHeight="1">
      <c r="A103" s="54"/>
      <c r="B103" s="8" t="s">
        <v>133</v>
      </c>
      <c r="C103" s="5" t="s">
        <v>203</v>
      </c>
      <c r="D103" s="43">
        <v>7900</v>
      </c>
      <c r="E103" s="43">
        <f t="shared" si="25"/>
        <v>7900</v>
      </c>
      <c r="F103" s="43">
        <v>0</v>
      </c>
      <c r="G103" s="82">
        <f t="shared" si="26"/>
        <v>7900</v>
      </c>
      <c r="H103" s="83">
        <v>0</v>
      </c>
      <c r="I103" s="83"/>
      <c r="J103" s="83"/>
      <c r="K103" s="86"/>
      <c r="L103" s="134"/>
      <c r="M103" s="134"/>
      <c r="N103" s="102"/>
    </row>
    <row r="104" spans="1:14" s="13" customFormat="1" ht="12.75" customHeight="1">
      <c r="A104" s="54"/>
      <c r="B104" s="8" t="s">
        <v>285</v>
      </c>
      <c r="C104" s="5" t="s">
        <v>289</v>
      </c>
      <c r="D104" s="43">
        <v>400</v>
      </c>
      <c r="E104" s="43">
        <f t="shared" si="25"/>
        <v>400</v>
      </c>
      <c r="F104" s="43"/>
      <c r="G104" s="82">
        <f t="shared" si="26"/>
        <v>400</v>
      </c>
      <c r="H104" s="83"/>
      <c r="I104" s="83"/>
      <c r="J104" s="83"/>
      <c r="K104" s="86"/>
      <c r="L104" s="134"/>
      <c r="M104" s="134"/>
      <c r="N104" s="102"/>
    </row>
    <row r="105" spans="1:14" s="13" customFormat="1" ht="12.75" customHeight="1">
      <c r="A105" s="54"/>
      <c r="B105" s="8" t="s">
        <v>286</v>
      </c>
      <c r="C105" s="5" t="s">
        <v>290</v>
      </c>
      <c r="D105" s="43">
        <v>800</v>
      </c>
      <c r="E105" s="43">
        <f t="shared" si="25"/>
        <v>800</v>
      </c>
      <c r="F105" s="43"/>
      <c r="G105" s="82">
        <f t="shared" si="26"/>
        <v>800</v>
      </c>
      <c r="H105" s="83"/>
      <c r="I105" s="83"/>
      <c r="J105" s="83"/>
      <c r="K105" s="86"/>
      <c r="L105" s="134"/>
      <c r="M105" s="134"/>
      <c r="N105" s="102"/>
    </row>
    <row r="106" spans="1:14" s="13" customFormat="1" ht="12.75" customHeight="1">
      <c r="A106" s="54"/>
      <c r="B106" s="8" t="s">
        <v>287</v>
      </c>
      <c r="C106" s="5" t="s">
        <v>291</v>
      </c>
      <c r="D106" s="43">
        <v>1500</v>
      </c>
      <c r="E106" s="43">
        <f t="shared" si="25"/>
        <v>1500</v>
      </c>
      <c r="F106" s="43"/>
      <c r="G106" s="82">
        <f t="shared" si="26"/>
        <v>1500</v>
      </c>
      <c r="H106" s="83"/>
      <c r="I106" s="83"/>
      <c r="J106" s="83"/>
      <c r="K106" s="86"/>
      <c r="L106" s="134"/>
      <c r="M106" s="134"/>
      <c r="N106" s="102"/>
    </row>
    <row r="107" spans="1:14" s="13" customFormat="1" ht="12.75" customHeight="1">
      <c r="A107" s="54"/>
      <c r="B107" s="8" t="s">
        <v>288</v>
      </c>
      <c r="C107" s="5" t="s">
        <v>292</v>
      </c>
      <c r="D107" s="43">
        <v>5000</v>
      </c>
      <c r="E107" s="43">
        <f t="shared" si="25"/>
        <v>5000</v>
      </c>
      <c r="F107" s="43"/>
      <c r="G107" s="82">
        <f t="shared" si="26"/>
        <v>5000</v>
      </c>
      <c r="H107" s="83"/>
      <c r="I107" s="83"/>
      <c r="J107" s="83"/>
      <c r="K107" s="86"/>
      <c r="L107" s="134"/>
      <c r="M107" s="134"/>
      <c r="N107" s="102"/>
    </row>
    <row r="108" spans="1:14" s="12" customFormat="1" ht="15.75" customHeight="1">
      <c r="A108" s="52" t="s">
        <v>180</v>
      </c>
      <c r="B108" s="48"/>
      <c r="C108" s="39" t="s">
        <v>181</v>
      </c>
      <c r="D108" s="80">
        <f aca="true" t="shared" si="27" ref="D108:N108">SUM(D109:D134)</f>
        <v>3197942</v>
      </c>
      <c r="E108" s="80">
        <f t="shared" si="27"/>
        <v>3197942</v>
      </c>
      <c r="F108" s="80">
        <f t="shared" si="27"/>
        <v>2512871</v>
      </c>
      <c r="G108" s="80">
        <f t="shared" si="27"/>
        <v>678071</v>
      </c>
      <c r="H108" s="80">
        <f t="shared" si="27"/>
        <v>5000</v>
      </c>
      <c r="I108" s="80">
        <f t="shared" si="27"/>
        <v>2000</v>
      </c>
      <c r="J108" s="80">
        <f t="shared" si="27"/>
        <v>0</v>
      </c>
      <c r="K108" s="80">
        <f t="shared" si="27"/>
        <v>0</v>
      </c>
      <c r="L108" s="80">
        <f t="shared" si="27"/>
        <v>0</v>
      </c>
      <c r="M108" s="80">
        <f t="shared" si="27"/>
        <v>0</v>
      </c>
      <c r="N108" s="81">
        <f t="shared" si="27"/>
        <v>0</v>
      </c>
    </row>
    <row r="109" spans="1:14" s="12" customFormat="1" ht="33.75" customHeight="1">
      <c r="A109" s="95"/>
      <c r="B109" s="91" t="s">
        <v>176</v>
      </c>
      <c r="C109" s="94" t="s">
        <v>86</v>
      </c>
      <c r="D109" s="90">
        <v>5000</v>
      </c>
      <c r="E109" s="90">
        <f>D109</f>
        <v>5000</v>
      </c>
      <c r="F109" s="90"/>
      <c r="G109" s="90"/>
      <c r="H109" s="90">
        <f>E109</f>
        <v>5000</v>
      </c>
      <c r="I109" s="90"/>
      <c r="J109" s="90"/>
      <c r="K109" s="90"/>
      <c r="L109" s="90"/>
      <c r="M109" s="90"/>
      <c r="N109" s="98"/>
    </row>
    <row r="110" spans="1:14" s="12" customFormat="1" ht="21" customHeight="1">
      <c r="A110" s="95"/>
      <c r="B110" s="91" t="s">
        <v>8</v>
      </c>
      <c r="C110" s="94" t="s">
        <v>250</v>
      </c>
      <c r="D110" s="90">
        <v>0</v>
      </c>
      <c r="E110" s="90">
        <f>D110</f>
        <v>0</v>
      </c>
      <c r="F110" s="90"/>
      <c r="G110" s="90"/>
      <c r="H110" s="90">
        <f>E110</f>
        <v>0</v>
      </c>
      <c r="I110" s="90"/>
      <c r="J110" s="90"/>
      <c r="K110" s="90"/>
      <c r="L110" s="90"/>
      <c r="M110" s="90"/>
      <c r="N110" s="98"/>
    </row>
    <row r="111" spans="1:14" s="13" customFormat="1" ht="14.25" customHeight="1">
      <c r="A111" s="54"/>
      <c r="B111" s="8" t="s">
        <v>488</v>
      </c>
      <c r="C111" s="5" t="s">
        <v>463</v>
      </c>
      <c r="D111" s="43">
        <v>2000</v>
      </c>
      <c r="E111" s="43">
        <f>D111</f>
        <v>2000</v>
      </c>
      <c r="F111" s="43">
        <v>0</v>
      </c>
      <c r="G111" s="82"/>
      <c r="H111" s="83"/>
      <c r="I111" s="83">
        <f>E111</f>
        <v>2000</v>
      </c>
      <c r="J111" s="83"/>
      <c r="K111" s="86"/>
      <c r="L111" s="134"/>
      <c r="M111" s="134"/>
      <c r="N111" s="102"/>
    </row>
    <row r="112" spans="1:14" s="13" customFormat="1" ht="13.5" customHeight="1">
      <c r="A112" s="54"/>
      <c r="B112" s="8" t="s">
        <v>121</v>
      </c>
      <c r="C112" s="5" t="s">
        <v>472</v>
      </c>
      <c r="D112" s="43">
        <v>2028280</v>
      </c>
      <c r="E112" s="43">
        <f aca="true" t="shared" si="28" ref="E112:E134">D112</f>
        <v>2028280</v>
      </c>
      <c r="F112" s="43">
        <f>E112</f>
        <v>2028280</v>
      </c>
      <c r="G112" s="82"/>
      <c r="H112" s="83"/>
      <c r="I112" s="83"/>
      <c r="J112" s="83"/>
      <c r="K112" s="86"/>
      <c r="L112" s="134"/>
      <c r="M112" s="134"/>
      <c r="N112" s="102"/>
    </row>
    <row r="113" spans="1:14" s="13" customFormat="1" ht="14.25" customHeight="1">
      <c r="A113" s="54"/>
      <c r="B113" s="8" t="s">
        <v>124</v>
      </c>
      <c r="C113" s="5" t="s">
        <v>125</v>
      </c>
      <c r="D113" s="43">
        <v>149578</v>
      </c>
      <c r="E113" s="43">
        <f t="shared" si="28"/>
        <v>149578</v>
      </c>
      <c r="F113" s="43">
        <f>E113</f>
        <v>149578</v>
      </c>
      <c r="G113" s="82"/>
      <c r="H113" s="83"/>
      <c r="I113" s="83"/>
      <c r="J113" s="83"/>
      <c r="K113" s="86"/>
      <c r="L113" s="134"/>
      <c r="M113" s="134"/>
      <c r="N113" s="102"/>
    </row>
    <row r="114" spans="1:14" s="13" customFormat="1" ht="15" customHeight="1">
      <c r="A114" s="54"/>
      <c r="B114" s="58" t="s">
        <v>170</v>
      </c>
      <c r="C114" s="5" t="s">
        <v>151</v>
      </c>
      <c r="D114" s="43">
        <v>250468</v>
      </c>
      <c r="E114" s="43">
        <f t="shared" si="28"/>
        <v>250468</v>
      </c>
      <c r="F114" s="43">
        <f>E114</f>
        <v>250468</v>
      </c>
      <c r="G114" s="82"/>
      <c r="H114" s="83"/>
      <c r="I114" s="83"/>
      <c r="J114" s="83"/>
      <c r="K114" s="86"/>
      <c r="L114" s="134"/>
      <c r="M114" s="134"/>
      <c r="N114" s="102"/>
    </row>
    <row r="115" spans="1:14" s="13" customFormat="1" ht="15" customHeight="1">
      <c r="A115" s="54"/>
      <c r="B115" s="58" t="s">
        <v>126</v>
      </c>
      <c r="C115" s="5" t="s">
        <v>127</v>
      </c>
      <c r="D115" s="43">
        <v>44545</v>
      </c>
      <c r="E115" s="43">
        <f t="shared" si="28"/>
        <v>44545</v>
      </c>
      <c r="F115" s="43">
        <f>E115</f>
        <v>44545</v>
      </c>
      <c r="G115" s="82"/>
      <c r="H115" s="83"/>
      <c r="I115" s="83"/>
      <c r="J115" s="83"/>
      <c r="K115" s="86"/>
      <c r="L115" s="134"/>
      <c r="M115" s="134"/>
      <c r="N115" s="102"/>
    </row>
    <row r="116" spans="1:14" s="13" customFormat="1" ht="13.5" customHeight="1">
      <c r="A116" s="54"/>
      <c r="B116" s="58" t="s">
        <v>442</v>
      </c>
      <c r="C116" s="5" t="s">
        <v>443</v>
      </c>
      <c r="D116" s="43">
        <v>40000</v>
      </c>
      <c r="E116" s="43">
        <f t="shared" si="28"/>
        <v>40000</v>
      </c>
      <c r="F116" s="43">
        <f>E116</f>
        <v>40000</v>
      </c>
      <c r="G116" s="82"/>
      <c r="H116" s="83"/>
      <c r="I116" s="83"/>
      <c r="J116" s="83"/>
      <c r="K116" s="86"/>
      <c r="L116" s="134"/>
      <c r="M116" s="134"/>
      <c r="N116" s="102"/>
    </row>
    <row r="117" spans="1:14" s="13" customFormat="1" ht="15.75" customHeight="1">
      <c r="A117" s="54"/>
      <c r="B117" s="8" t="s">
        <v>128</v>
      </c>
      <c r="C117" s="5" t="s">
        <v>129</v>
      </c>
      <c r="D117" s="43">
        <v>63000</v>
      </c>
      <c r="E117" s="43">
        <f t="shared" si="28"/>
        <v>63000</v>
      </c>
      <c r="F117" s="43">
        <v>0</v>
      </c>
      <c r="G117" s="82">
        <f>E117</f>
        <v>63000</v>
      </c>
      <c r="H117" s="83"/>
      <c r="I117" s="83"/>
      <c r="J117" s="83"/>
      <c r="K117" s="86"/>
      <c r="L117" s="134"/>
      <c r="M117" s="134"/>
      <c r="N117" s="102"/>
    </row>
    <row r="118" spans="1:14" s="13" customFormat="1" ht="15.75" customHeight="1">
      <c r="A118" s="54"/>
      <c r="B118" s="8" t="s">
        <v>130</v>
      </c>
      <c r="C118" s="5" t="s">
        <v>201</v>
      </c>
      <c r="D118" s="43">
        <v>65000</v>
      </c>
      <c r="E118" s="43">
        <f t="shared" si="28"/>
        <v>65000</v>
      </c>
      <c r="F118" s="43">
        <v>0</v>
      </c>
      <c r="G118" s="82">
        <f aca="true" t="shared" si="29" ref="G118:G134">E118</f>
        <v>65000</v>
      </c>
      <c r="H118" s="83"/>
      <c r="I118" s="83"/>
      <c r="J118" s="83"/>
      <c r="K118" s="86"/>
      <c r="L118" s="134"/>
      <c r="M118" s="134"/>
      <c r="N118" s="102"/>
    </row>
    <row r="119" spans="1:14" s="13" customFormat="1" ht="15.75" customHeight="1">
      <c r="A119" s="54"/>
      <c r="B119" s="8" t="s">
        <v>132</v>
      </c>
      <c r="C119" s="5" t="s">
        <v>202</v>
      </c>
      <c r="D119" s="43">
        <v>10000</v>
      </c>
      <c r="E119" s="43">
        <f t="shared" si="28"/>
        <v>10000</v>
      </c>
      <c r="F119" s="43"/>
      <c r="G119" s="82">
        <f t="shared" si="29"/>
        <v>10000</v>
      </c>
      <c r="H119" s="83"/>
      <c r="I119" s="83"/>
      <c r="J119" s="83"/>
      <c r="K119" s="86"/>
      <c r="L119" s="134"/>
      <c r="M119" s="134"/>
      <c r="N119" s="102"/>
    </row>
    <row r="120" spans="1:14" s="13" customFormat="1" ht="15.75" customHeight="1">
      <c r="A120" s="54"/>
      <c r="B120" s="8" t="s">
        <v>190</v>
      </c>
      <c r="C120" s="5" t="s">
        <v>191</v>
      </c>
      <c r="D120" s="43">
        <v>2250</v>
      </c>
      <c r="E120" s="43">
        <f t="shared" si="28"/>
        <v>2250</v>
      </c>
      <c r="F120" s="43">
        <v>0</v>
      </c>
      <c r="G120" s="82">
        <f t="shared" si="29"/>
        <v>2250</v>
      </c>
      <c r="H120" s="83"/>
      <c r="I120" s="83"/>
      <c r="J120" s="83"/>
      <c r="K120" s="86"/>
      <c r="L120" s="134"/>
      <c r="M120" s="134"/>
      <c r="N120" s="102"/>
    </row>
    <row r="121" spans="1:14" s="13" customFormat="1" ht="13.5" customHeight="1">
      <c r="A121" s="54"/>
      <c r="B121" s="8" t="s">
        <v>133</v>
      </c>
      <c r="C121" s="5" t="s">
        <v>203</v>
      </c>
      <c r="D121" s="43">
        <v>418327</v>
      </c>
      <c r="E121" s="43">
        <f t="shared" si="28"/>
        <v>418327</v>
      </c>
      <c r="F121" s="43">
        <v>0</v>
      </c>
      <c r="G121" s="82">
        <f t="shared" si="29"/>
        <v>418327</v>
      </c>
      <c r="H121" s="83"/>
      <c r="I121" s="83"/>
      <c r="J121" s="83"/>
      <c r="K121" s="86"/>
      <c r="L121" s="134"/>
      <c r="M121" s="134"/>
      <c r="N121" s="102"/>
    </row>
    <row r="122" spans="1:14" s="13" customFormat="1" ht="13.5" customHeight="1">
      <c r="A122" s="54"/>
      <c r="B122" s="8" t="s">
        <v>444</v>
      </c>
      <c r="C122" s="5" t="s">
        <v>369</v>
      </c>
      <c r="D122" s="43">
        <v>2928</v>
      </c>
      <c r="E122" s="43">
        <f t="shared" si="28"/>
        <v>2928</v>
      </c>
      <c r="F122" s="43">
        <v>0</v>
      </c>
      <c r="G122" s="82">
        <f t="shared" si="29"/>
        <v>2928</v>
      </c>
      <c r="H122" s="83"/>
      <c r="I122" s="83"/>
      <c r="J122" s="83"/>
      <c r="K122" s="86"/>
      <c r="L122" s="134"/>
      <c r="M122" s="134"/>
      <c r="N122" s="102"/>
    </row>
    <row r="123" spans="1:14" s="13" customFormat="1" ht="13.5" customHeight="1">
      <c r="A123" s="54"/>
      <c r="B123" s="8" t="s">
        <v>293</v>
      </c>
      <c r="C123" s="5" t="s">
        <v>295</v>
      </c>
      <c r="D123" s="43">
        <v>10000</v>
      </c>
      <c r="E123" s="43">
        <f t="shared" si="28"/>
        <v>10000</v>
      </c>
      <c r="F123" s="43"/>
      <c r="G123" s="82">
        <f t="shared" si="29"/>
        <v>10000</v>
      </c>
      <c r="H123" s="83"/>
      <c r="I123" s="83"/>
      <c r="J123" s="83"/>
      <c r="K123" s="86"/>
      <c r="L123" s="134"/>
      <c r="M123" s="134"/>
      <c r="N123" s="102"/>
    </row>
    <row r="124" spans="1:14" s="13" customFormat="1" ht="13.5" customHeight="1">
      <c r="A124" s="54"/>
      <c r="B124" s="8" t="s">
        <v>285</v>
      </c>
      <c r="C124" s="5" t="s">
        <v>289</v>
      </c>
      <c r="D124" s="43">
        <v>9000</v>
      </c>
      <c r="E124" s="43">
        <f t="shared" si="28"/>
        <v>9000</v>
      </c>
      <c r="F124" s="43"/>
      <c r="G124" s="82">
        <f t="shared" si="29"/>
        <v>9000</v>
      </c>
      <c r="H124" s="83"/>
      <c r="I124" s="83"/>
      <c r="J124" s="83"/>
      <c r="K124" s="86"/>
      <c r="L124" s="134"/>
      <c r="M124" s="134"/>
      <c r="N124" s="102"/>
    </row>
    <row r="125" spans="1:14" s="13" customFormat="1" ht="13.5" customHeight="1">
      <c r="A125" s="54"/>
      <c r="B125" s="8" t="s">
        <v>294</v>
      </c>
      <c r="C125" s="5" t="s">
        <v>296</v>
      </c>
      <c r="D125" s="43">
        <v>600</v>
      </c>
      <c r="E125" s="43">
        <f t="shared" si="28"/>
        <v>600</v>
      </c>
      <c r="F125" s="43"/>
      <c r="G125" s="82">
        <f t="shared" si="29"/>
        <v>600</v>
      </c>
      <c r="H125" s="83"/>
      <c r="I125" s="83"/>
      <c r="J125" s="83"/>
      <c r="K125" s="86"/>
      <c r="L125" s="134"/>
      <c r="M125" s="134"/>
      <c r="N125" s="102"/>
    </row>
    <row r="126" spans="1:14" s="13" customFormat="1" ht="14.25" customHeight="1">
      <c r="A126" s="54"/>
      <c r="B126" s="8" t="s">
        <v>135</v>
      </c>
      <c r="C126" s="5" t="s">
        <v>136</v>
      </c>
      <c r="D126" s="43">
        <v>8500</v>
      </c>
      <c r="E126" s="43">
        <f t="shared" si="28"/>
        <v>8500</v>
      </c>
      <c r="F126" s="43">
        <v>0</v>
      </c>
      <c r="G126" s="82">
        <f t="shared" si="29"/>
        <v>8500</v>
      </c>
      <c r="H126" s="83"/>
      <c r="I126" s="83"/>
      <c r="J126" s="83"/>
      <c r="K126" s="86"/>
      <c r="L126" s="134"/>
      <c r="M126" s="134"/>
      <c r="N126" s="102"/>
    </row>
    <row r="127" spans="1:14" s="13" customFormat="1" ht="14.25" customHeight="1">
      <c r="A127" s="54"/>
      <c r="B127" s="8" t="s">
        <v>479</v>
      </c>
      <c r="C127" s="5" t="s">
        <v>480</v>
      </c>
      <c r="D127" s="43">
        <v>4000</v>
      </c>
      <c r="E127" s="43">
        <f t="shared" si="28"/>
        <v>4000</v>
      </c>
      <c r="F127" s="43">
        <v>0</v>
      </c>
      <c r="G127" s="82">
        <f t="shared" si="29"/>
        <v>4000</v>
      </c>
      <c r="H127" s="83"/>
      <c r="I127" s="83"/>
      <c r="J127" s="83"/>
      <c r="K127" s="86"/>
      <c r="L127" s="134"/>
      <c r="M127" s="134"/>
      <c r="N127" s="102"/>
    </row>
    <row r="128" spans="1:14" s="13" customFormat="1" ht="15.75" customHeight="1">
      <c r="A128" s="54"/>
      <c r="B128" s="8" t="s">
        <v>137</v>
      </c>
      <c r="C128" s="5" t="s">
        <v>480</v>
      </c>
      <c r="D128" s="43">
        <v>686</v>
      </c>
      <c r="E128" s="43">
        <f t="shared" si="28"/>
        <v>686</v>
      </c>
      <c r="F128" s="43">
        <v>0</v>
      </c>
      <c r="G128" s="82">
        <f t="shared" si="29"/>
        <v>686</v>
      </c>
      <c r="H128" s="83"/>
      <c r="I128" s="83"/>
      <c r="J128" s="83"/>
      <c r="K128" s="86"/>
      <c r="L128" s="134"/>
      <c r="M128" s="134"/>
      <c r="N128" s="102"/>
    </row>
    <row r="129" spans="1:14" s="13" customFormat="1" ht="15.75" customHeight="1">
      <c r="A129" s="54"/>
      <c r="B129" s="8" t="s">
        <v>139</v>
      </c>
      <c r="C129" s="5" t="s">
        <v>140</v>
      </c>
      <c r="D129" s="43">
        <v>47300</v>
      </c>
      <c r="E129" s="43">
        <f t="shared" si="28"/>
        <v>47300</v>
      </c>
      <c r="F129" s="43">
        <v>0</v>
      </c>
      <c r="G129" s="82">
        <f t="shared" si="29"/>
        <v>47300</v>
      </c>
      <c r="H129" s="83"/>
      <c r="I129" s="83"/>
      <c r="J129" s="83"/>
      <c r="K129" s="86"/>
      <c r="L129" s="134"/>
      <c r="M129" s="134"/>
      <c r="N129" s="102"/>
    </row>
    <row r="130" spans="1:14" s="13" customFormat="1" ht="15.75" customHeight="1">
      <c r="A130" s="55"/>
      <c r="B130" s="58" t="s">
        <v>154</v>
      </c>
      <c r="C130" s="5" t="s">
        <v>155</v>
      </c>
      <c r="D130" s="43">
        <v>90</v>
      </c>
      <c r="E130" s="43">
        <f t="shared" si="28"/>
        <v>90</v>
      </c>
      <c r="F130" s="43">
        <v>0</v>
      </c>
      <c r="G130" s="82">
        <f t="shared" si="29"/>
        <v>90</v>
      </c>
      <c r="H130" s="83"/>
      <c r="I130" s="83"/>
      <c r="J130" s="83"/>
      <c r="K130" s="86"/>
      <c r="L130" s="134"/>
      <c r="M130" s="134"/>
      <c r="N130" s="102"/>
    </row>
    <row r="131" spans="1:14" s="13" customFormat="1" ht="16.5" customHeight="1">
      <c r="A131" s="55"/>
      <c r="B131" s="58" t="s">
        <v>449</v>
      </c>
      <c r="C131" s="5" t="s">
        <v>380</v>
      </c>
      <c r="D131" s="43">
        <v>700</v>
      </c>
      <c r="E131" s="43">
        <f t="shared" si="28"/>
        <v>700</v>
      </c>
      <c r="F131" s="43">
        <v>0</v>
      </c>
      <c r="G131" s="82">
        <f t="shared" si="29"/>
        <v>700</v>
      </c>
      <c r="H131" s="83"/>
      <c r="I131" s="83"/>
      <c r="J131" s="83"/>
      <c r="K131" s="86"/>
      <c r="L131" s="134"/>
      <c r="M131" s="134"/>
      <c r="N131" s="102"/>
    </row>
    <row r="132" spans="1:14" s="13" customFormat="1" ht="13.5" customHeight="1">
      <c r="A132" s="55"/>
      <c r="B132" s="58" t="s">
        <v>286</v>
      </c>
      <c r="C132" s="5" t="s">
        <v>290</v>
      </c>
      <c r="D132" s="43">
        <v>9500</v>
      </c>
      <c r="E132" s="43">
        <f t="shared" si="28"/>
        <v>9500</v>
      </c>
      <c r="F132" s="43"/>
      <c r="G132" s="82">
        <f t="shared" si="29"/>
        <v>9500</v>
      </c>
      <c r="H132" s="83"/>
      <c r="I132" s="83"/>
      <c r="J132" s="83"/>
      <c r="K132" s="86"/>
      <c r="L132" s="134"/>
      <c r="M132" s="134"/>
      <c r="N132" s="102"/>
    </row>
    <row r="133" spans="1:14" s="13" customFormat="1" ht="13.5" customHeight="1">
      <c r="A133" s="55"/>
      <c r="B133" s="58" t="s">
        <v>287</v>
      </c>
      <c r="C133" s="5" t="s">
        <v>291</v>
      </c>
      <c r="D133" s="43">
        <v>4000</v>
      </c>
      <c r="E133" s="43">
        <f t="shared" si="28"/>
        <v>4000</v>
      </c>
      <c r="F133" s="43"/>
      <c r="G133" s="82">
        <f t="shared" si="29"/>
        <v>4000</v>
      </c>
      <c r="H133" s="83"/>
      <c r="I133" s="83"/>
      <c r="J133" s="83"/>
      <c r="K133" s="86"/>
      <c r="L133" s="134"/>
      <c r="M133" s="134"/>
      <c r="N133" s="102"/>
    </row>
    <row r="134" spans="1:14" s="13" customFormat="1" ht="13.5" customHeight="1">
      <c r="A134" s="55"/>
      <c r="B134" s="58" t="s">
        <v>288</v>
      </c>
      <c r="C134" s="5" t="s">
        <v>292</v>
      </c>
      <c r="D134" s="43">
        <v>22190</v>
      </c>
      <c r="E134" s="43">
        <f t="shared" si="28"/>
        <v>22190</v>
      </c>
      <c r="F134" s="43"/>
      <c r="G134" s="82">
        <f t="shared" si="29"/>
        <v>22190</v>
      </c>
      <c r="H134" s="83"/>
      <c r="I134" s="83"/>
      <c r="J134" s="83"/>
      <c r="K134" s="86"/>
      <c r="L134" s="134"/>
      <c r="M134" s="134"/>
      <c r="N134" s="102"/>
    </row>
    <row r="135" spans="1:14" s="13" customFormat="1" ht="15" customHeight="1">
      <c r="A135" s="52" t="s">
        <v>182</v>
      </c>
      <c r="B135" s="48"/>
      <c r="C135" s="39" t="s">
        <v>183</v>
      </c>
      <c r="D135" s="80">
        <f>SUM(D136:D140)</f>
        <v>10000</v>
      </c>
      <c r="E135" s="80">
        <f aca="true" t="shared" si="30" ref="E135:N135">SUM(E136:E140)</f>
        <v>10000</v>
      </c>
      <c r="F135" s="80">
        <f t="shared" si="30"/>
        <v>3292</v>
      </c>
      <c r="G135" s="80">
        <f t="shared" si="30"/>
        <v>78</v>
      </c>
      <c r="H135" s="80">
        <f t="shared" si="30"/>
        <v>0</v>
      </c>
      <c r="I135" s="80">
        <f t="shared" si="30"/>
        <v>6630</v>
      </c>
      <c r="J135" s="80">
        <f t="shared" si="30"/>
        <v>0</v>
      </c>
      <c r="K135" s="80">
        <f t="shared" si="30"/>
        <v>0</v>
      </c>
      <c r="L135" s="80">
        <f t="shared" si="30"/>
        <v>0</v>
      </c>
      <c r="M135" s="80">
        <f t="shared" si="30"/>
        <v>0</v>
      </c>
      <c r="N135" s="81">
        <f t="shared" si="30"/>
        <v>0</v>
      </c>
    </row>
    <row r="136" spans="1:14" s="13" customFormat="1" ht="16.5" customHeight="1">
      <c r="A136" s="55"/>
      <c r="B136" s="8" t="s">
        <v>120</v>
      </c>
      <c r="C136" s="5" t="s">
        <v>179</v>
      </c>
      <c r="D136" s="43">
        <v>6630</v>
      </c>
      <c r="E136" s="43">
        <f>D136</f>
        <v>6630</v>
      </c>
      <c r="F136" s="43"/>
      <c r="G136" s="82">
        <v>0</v>
      </c>
      <c r="H136" s="83">
        <v>0</v>
      </c>
      <c r="I136" s="83">
        <f>E136</f>
        <v>6630</v>
      </c>
      <c r="J136" s="83"/>
      <c r="K136" s="86"/>
      <c r="L136" s="134"/>
      <c r="M136" s="134"/>
      <c r="N136" s="102"/>
    </row>
    <row r="137" spans="1:14" s="13" customFormat="1" ht="15.75" customHeight="1">
      <c r="A137" s="54"/>
      <c r="B137" s="8" t="s">
        <v>150</v>
      </c>
      <c r="C137" s="5" t="s">
        <v>184</v>
      </c>
      <c r="D137" s="43">
        <v>423</v>
      </c>
      <c r="E137" s="43">
        <f>D137</f>
        <v>423</v>
      </c>
      <c r="F137" s="43">
        <f>E137</f>
        <v>423</v>
      </c>
      <c r="G137" s="82"/>
      <c r="H137" s="83">
        <v>0</v>
      </c>
      <c r="I137" s="83"/>
      <c r="J137" s="83"/>
      <c r="K137" s="86"/>
      <c r="L137" s="134"/>
      <c r="M137" s="134"/>
      <c r="N137" s="102"/>
    </row>
    <row r="138" spans="1:14" s="13" customFormat="1" ht="15.75" customHeight="1">
      <c r="A138" s="54"/>
      <c r="B138" s="8" t="s">
        <v>126</v>
      </c>
      <c r="C138" s="5" t="s">
        <v>127</v>
      </c>
      <c r="D138" s="43">
        <v>69</v>
      </c>
      <c r="E138" s="43">
        <f>D138</f>
        <v>69</v>
      </c>
      <c r="F138" s="43">
        <f>E138</f>
        <v>69</v>
      </c>
      <c r="G138" s="82"/>
      <c r="H138" s="83">
        <v>0</v>
      </c>
      <c r="I138" s="83"/>
      <c r="J138" s="83"/>
      <c r="K138" s="86"/>
      <c r="L138" s="134"/>
      <c r="M138" s="134"/>
      <c r="N138" s="102"/>
    </row>
    <row r="139" spans="1:14" s="13" customFormat="1" ht="15.75" customHeight="1">
      <c r="A139" s="54"/>
      <c r="B139" s="8" t="s">
        <v>442</v>
      </c>
      <c r="C139" s="5" t="s">
        <v>443</v>
      </c>
      <c r="D139" s="43">
        <v>2800</v>
      </c>
      <c r="E139" s="43">
        <f>D139</f>
        <v>2800</v>
      </c>
      <c r="F139" s="43">
        <f>E139</f>
        <v>2800</v>
      </c>
      <c r="G139" s="82">
        <v>0</v>
      </c>
      <c r="H139" s="83">
        <v>0</v>
      </c>
      <c r="I139" s="83"/>
      <c r="J139" s="83"/>
      <c r="K139" s="86"/>
      <c r="L139" s="134"/>
      <c r="M139" s="134"/>
      <c r="N139" s="102"/>
    </row>
    <row r="140" spans="1:14" s="13" customFormat="1" ht="15.75" customHeight="1">
      <c r="A140" s="54"/>
      <c r="B140" s="8" t="s">
        <v>287</v>
      </c>
      <c r="C140" s="5" t="s">
        <v>291</v>
      </c>
      <c r="D140" s="43">
        <v>78</v>
      </c>
      <c r="E140" s="43">
        <f>D140</f>
        <v>78</v>
      </c>
      <c r="F140" s="43"/>
      <c r="G140" s="82">
        <f>E140</f>
        <v>78</v>
      </c>
      <c r="H140" s="83"/>
      <c r="I140" s="83"/>
      <c r="J140" s="83"/>
      <c r="K140" s="86"/>
      <c r="L140" s="134"/>
      <c r="M140" s="134"/>
      <c r="N140" s="102"/>
    </row>
    <row r="141" spans="1:14" s="12" customFormat="1" ht="24.75" customHeight="1">
      <c r="A141" s="52" t="s">
        <v>328</v>
      </c>
      <c r="B141" s="48"/>
      <c r="C141" s="39" t="s">
        <v>329</v>
      </c>
      <c r="D141" s="80">
        <f>SUM(D142:D158)</f>
        <v>216463</v>
      </c>
      <c r="E141" s="80">
        <f aca="true" t="shared" si="31" ref="E141:N141">SUM(E142:E158)</f>
        <v>216463</v>
      </c>
      <c r="F141" s="80">
        <f t="shared" si="31"/>
        <v>4000</v>
      </c>
      <c r="G141" s="80">
        <f t="shared" si="31"/>
        <v>18800</v>
      </c>
      <c r="H141" s="80">
        <f t="shared" si="31"/>
        <v>5000</v>
      </c>
      <c r="I141" s="80">
        <f t="shared" si="31"/>
        <v>0</v>
      </c>
      <c r="J141" s="80">
        <f t="shared" si="31"/>
        <v>188663</v>
      </c>
      <c r="K141" s="80">
        <f t="shared" si="31"/>
        <v>0</v>
      </c>
      <c r="L141" s="80">
        <f t="shared" si="31"/>
        <v>0</v>
      </c>
      <c r="M141" s="80">
        <f t="shared" si="31"/>
        <v>0</v>
      </c>
      <c r="N141" s="81">
        <f t="shared" si="31"/>
        <v>0</v>
      </c>
    </row>
    <row r="142" spans="1:14" s="12" customFormat="1" ht="35.25" customHeight="1">
      <c r="A142" s="95"/>
      <c r="B142" s="91" t="s">
        <v>23</v>
      </c>
      <c r="C142" s="5" t="s">
        <v>24</v>
      </c>
      <c r="D142" s="90">
        <v>20179</v>
      </c>
      <c r="E142" s="90">
        <f>D142</f>
        <v>20179</v>
      </c>
      <c r="F142" s="90"/>
      <c r="G142" s="90"/>
      <c r="H142" s="90"/>
      <c r="I142" s="90"/>
      <c r="J142" s="90">
        <f>E142</f>
        <v>20179</v>
      </c>
      <c r="K142" s="90"/>
      <c r="L142" s="90"/>
      <c r="M142" s="90"/>
      <c r="N142" s="98"/>
    </row>
    <row r="143" spans="1:14" s="12" customFormat="1" ht="34.5" customHeight="1">
      <c r="A143" s="95"/>
      <c r="B143" s="91" t="s">
        <v>305</v>
      </c>
      <c r="C143" s="5" t="s">
        <v>501</v>
      </c>
      <c r="D143" s="90">
        <v>5000</v>
      </c>
      <c r="E143" s="90">
        <f>D143</f>
        <v>5000</v>
      </c>
      <c r="F143" s="90"/>
      <c r="G143" s="90"/>
      <c r="H143" s="90">
        <f>E143</f>
        <v>5000</v>
      </c>
      <c r="I143" s="90"/>
      <c r="J143" s="90"/>
      <c r="K143" s="90"/>
      <c r="L143" s="90"/>
      <c r="M143" s="90"/>
      <c r="N143" s="98"/>
    </row>
    <row r="144" spans="1:14" s="12" customFormat="1" ht="15.75" customHeight="1">
      <c r="A144" s="56"/>
      <c r="B144" s="91" t="s">
        <v>502</v>
      </c>
      <c r="C144" s="5" t="s">
        <v>184</v>
      </c>
      <c r="D144" s="90">
        <v>327</v>
      </c>
      <c r="E144" s="90">
        <f aca="true" t="shared" si="32" ref="E144:E158">D144</f>
        <v>327</v>
      </c>
      <c r="F144" s="90"/>
      <c r="G144" s="90"/>
      <c r="H144" s="90"/>
      <c r="I144" s="90"/>
      <c r="J144" s="90">
        <f>E144</f>
        <v>327</v>
      </c>
      <c r="K144" s="90"/>
      <c r="L144" s="90"/>
      <c r="M144" s="90"/>
      <c r="N144" s="98"/>
    </row>
    <row r="145" spans="1:14" s="12" customFormat="1" ht="15.75" customHeight="1">
      <c r="A145" s="56"/>
      <c r="B145" s="91" t="s">
        <v>503</v>
      </c>
      <c r="C145" s="5" t="s">
        <v>184</v>
      </c>
      <c r="D145" s="90">
        <v>58</v>
      </c>
      <c r="E145" s="90">
        <f t="shared" si="32"/>
        <v>58</v>
      </c>
      <c r="F145" s="90"/>
      <c r="G145" s="90"/>
      <c r="H145" s="90"/>
      <c r="I145" s="90"/>
      <c r="J145" s="90">
        <f>E145</f>
        <v>58</v>
      </c>
      <c r="K145" s="90"/>
      <c r="L145" s="90"/>
      <c r="M145" s="90"/>
      <c r="N145" s="98"/>
    </row>
    <row r="146" spans="1:14" s="12" customFormat="1" ht="15.75" customHeight="1">
      <c r="A146" s="56"/>
      <c r="B146" s="91" t="s">
        <v>504</v>
      </c>
      <c r="C146" s="5" t="s">
        <v>127</v>
      </c>
      <c r="D146" s="90">
        <v>54</v>
      </c>
      <c r="E146" s="90">
        <f t="shared" si="32"/>
        <v>54</v>
      </c>
      <c r="F146" s="90"/>
      <c r="G146" s="90"/>
      <c r="H146" s="90"/>
      <c r="I146" s="90"/>
      <c r="J146" s="90">
        <f>E146</f>
        <v>54</v>
      </c>
      <c r="K146" s="90"/>
      <c r="L146" s="90"/>
      <c r="M146" s="90"/>
      <c r="N146" s="98"/>
    </row>
    <row r="147" spans="1:14" s="12" customFormat="1" ht="16.5" customHeight="1">
      <c r="A147" s="56"/>
      <c r="B147" s="91" t="s">
        <v>505</v>
      </c>
      <c r="C147" s="5" t="s">
        <v>127</v>
      </c>
      <c r="D147" s="90">
        <v>9</v>
      </c>
      <c r="E147" s="90">
        <f t="shared" si="32"/>
        <v>9</v>
      </c>
      <c r="F147" s="90"/>
      <c r="G147" s="90"/>
      <c r="H147" s="90"/>
      <c r="I147" s="90"/>
      <c r="J147" s="90">
        <f>E147</f>
        <v>9</v>
      </c>
      <c r="K147" s="90"/>
      <c r="L147" s="90"/>
      <c r="M147" s="90"/>
      <c r="N147" s="98"/>
    </row>
    <row r="148" spans="1:14" s="13" customFormat="1" ht="15.75" customHeight="1">
      <c r="A148" s="54"/>
      <c r="B148" s="8" t="s">
        <v>442</v>
      </c>
      <c r="C148" s="5" t="s">
        <v>10</v>
      </c>
      <c r="D148" s="43">
        <v>4000</v>
      </c>
      <c r="E148" s="90">
        <f t="shared" si="32"/>
        <v>4000</v>
      </c>
      <c r="F148" s="90">
        <f>E148</f>
        <v>4000</v>
      </c>
      <c r="G148" s="82"/>
      <c r="H148" s="83"/>
      <c r="I148" s="83"/>
      <c r="J148" s="90"/>
      <c r="K148" s="86"/>
      <c r="L148" s="134"/>
      <c r="M148" s="134"/>
      <c r="N148" s="102"/>
    </row>
    <row r="149" spans="1:14" s="13" customFormat="1" ht="15.75" customHeight="1">
      <c r="A149" s="54"/>
      <c r="B149" s="8" t="s">
        <v>506</v>
      </c>
      <c r="C149" s="5" t="s">
        <v>10</v>
      </c>
      <c r="D149" s="43">
        <v>15344</v>
      </c>
      <c r="E149" s="90">
        <f t="shared" si="32"/>
        <v>15344</v>
      </c>
      <c r="F149" s="90"/>
      <c r="G149" s="82"/>
      <c r="H149" s="83"/>
      <c r="I149" s="83"/>
      <c r="J149" s="90">
        <f>E149</f>
        <v>15344</v>
      </c>
      <c r="K149" s="86"/>
      <c r="L149" s="134"/>
      <c r="M149" s="134"/>
      <c r="N149" s="102"/>
    </row>
    <row r="150" spans="1:14" s="13" customFormat="1" ht="15.75" customHeight="1">
      <c r="A150" s="54"/>
      <c r="B150" s="8" t="s">
        <v>507</v>
      </c>
      <c r="C150" s="5" t="s">
        <v>10</v>
      </c>
      <c r="D150" s="43">
        <v>2708</v>
      </c>
      <c r="E150" s="90">
        <f t="shared" si="32"/>
        <v>2708</v>
      </c>
      <c r="F150" s="90"/>
      <c r="G150" s="82"/>
      <c r="H150" s="83"/>
      <c r="I150" s="83"/>
      <c r="J150" s="90">
        <f>E150</f>
        <v>2708</v>
      </c>
      <c r="K150" s="86"/>
      <c r="L150" s="134"/>
      <c r="M150" s="134"/>
      <c r="N150" s="102"/>
    </row>
    <row r="151" spans="1:14" s="13" customFormat="1" ht="15.75" customHeight="1">
      <c r="A151" s="54"/>
      <c r="B151" s="8" t="s">
        <v>128</v>
      </c>
      <c r="C151" s="5" t="s">
        <v>129</v>
      </c>
      <c r="D151" s="43">
        <v>13250</v>
      </c>
      <c r="E151" s="90">
        <f t="shared" si="32"/>
        <v>13250</v>
      </c>
      <c r="F151" s="43"/>
      <c r="G151" s="82">
        <f>E151</f>
        <v>13250</v>
      </c>
      <c r="H151" s="83"/>
      <c r="I151" s="83"/>
      <c r="J151" s="90"/>
      <c r="K151" s="86"/>
      <c r="L151" s="134"/>
      <c r="M151" s="134"/>
      <c r="N151" s="102"/>
    </row>
    <row r="152" spans="1:14" s="14" customFormat="1" ht="15.75" customHeight="1">
      <c r="A152" s="54"/>
      <c r="B152" s="8" t="s">
        <v>133</v>
      </c>
      <c r="C152" s="5" t="s">
        <v>203</v>
      </c>
      <c r="D152" s="43">
        <v>4750</v>
      </c>
      <c r="E152" s="90">
        <f t="shared" si="32"/>
        <v>4750</v>
      </c>
      <c r="F152" s="43"/>
      <c r="G152" s="82">
        <f>E152</f>
        <v>4750</v>
      </c>
      <c r="H152" s="83"/>
      <c r="I152" s="83"/>
      <c r="J152" s="90"/>
      <c r="K152" s="86"/>
      <c r="L152" s="134"/>
      <c r="M152" s="134"/>
      <c r="N152" s="102"/>
    </row>
    <row r="153" spans="1:14" s="14" customFormat="1" ht="15.75" customHeight="1">
      <c r="A153" s="54"/>
      <c r="B153" s="8" t="s">
        <v>0</v>
      </c>
      <c r="C153" s="5" t="s">
        <v>203</v>
      </c>
      <c r="D153" s="43">
        <v>121961</v>
      </c>
      <c r="E153" s="90">
        <f t="shared" si="32"/>
        <v>121961</v>
      </c>
      <c r="F153" s="43"/>
      <c r="G153" s="82"/>
      <c r="H153" s="83"/>
      <c r="I153" s="83"/>
      <c r="J153" s="90">
        <f>E153</f>
        <v>121961</v>
      </c>
      <c r="K153" s="86"/>
      <c r="L153" s="134"/>
      <c r="M153" s="134"/>
      <c r="N153" s="102"/>
    </row>
    <row r="154" spans="1:14" s="14" customFormat="1" ht="15.75" customHeight="1">
      <c r="A154" s="54"/>
      <c r="B154" s="8" t="s">
        <v>1</v>
      </c>
      <c r="C154" s="5" t="s">
        <v>203</v>
      </c>
      <c r="D154" s="43">
        <v>21523</v>
      </c>
      <c r="E154" s="90">
        <f t="shared" si="32"/>
        <v>21523</v>
      </c>
      <c r="F154" s="43"/>
      <c r="G154" s="82"/>
      <c r="H154" s="83"/>
      <c r="I154" s="83"/>
      <c r="J154" s="90">
        <f>E154</f>
        <v>21523</v>
      </c>
      <c r="K154" s="86"/>
      <c r="L154" s="134"/>
      <c r="M154" s="134"/>
      <c r="N154" s="102"/>
    </row>
    <row r="155" spans="1:14" s="14" customFormat="1" ht="15.75" customHeight="1">
      <c r="A155" s="54"/>
      <c r="B155" s="8" t="s">
        <v>294</v>
      </c>
      <c r="C155" s="5" t="s">
        <v>87</v>
      </c>
      <c r="D155" s="43">
        <v>300</v>
      </c>
      <c r="E155" s="90">
        <f t="shared" si="32"/>
        <v>300</v>
      </c>
      <c r="F155" s="43"/>
      <c r="G155" s="82">
        <f>E155</f>
        <v>300</v>
      </c>
      <c r="H155" s="83"/>
      <c r="I155" s="83"/>
      <c r="J155" s="90"/>
      <c r="K155" s="86"/>
      <c r="L155" s="134"/>
      <c r="M155" s="134"/>
      <c r="N155" s="102"/>
    </row>
    <row r="156" spans="1:14" s="14" customFormat="1" ht="15.75" customHeight="1">
      <c r="A156" s="54"/>
      <c r="B156" s="8" t="s">
        <v>25</v>
      </c>
      <c r="C156" s="5" t="s">
        <v>87</v>
      </c>
      <c r="D156" s="43">
        <v>5525</v>
      </c>
      <c r="E156" s="90">
        <f t="shared" si="32"/>
        <v>5525</v>
      </c>
      <c r="F156" s="43"/>
      <c r="G156" s="82"/>
      <c r="H156" s="83"/>
      <c r="I156" s="83"/>
      <c r="J156" s="90">
        <f>E156</f>
        <v>5525</v>
      </c>
      <c r="K156" s="86"/>
      <c r="L156" s="134"/>
      <c r="M156" s="134"/>
      <c r="N156" s="102"/>
    </row>
    <row r="157" spans="1:14" s="14" customFormat="1" ht="15.75" customHeight="1">
      <c r="A157" s="54"/>
      <c r="B157" s="8" t="s">
        <v>26</v>
      </c>
      <c r="C157" s="5" t="s">
        <v>87</v>
      </c>
      <c r="D157" s="43">
        <v>975</v>
      </c>
      <c r="E157" s="90">
        <f t="shared" si="32"/>
        <v>975</v>
      </c>
      <c r="F157" s="43"/>
      <c r="G157" s="82"/>
      <c r="H157" s="83"/>
      <c r="I157" s="83"/>
      <c r="J157" s="90">
        <f>E157</f>
        <v>975</v>
      </c>
      <c r="K157" s="86"/>
      <c r="L157" s="134"/>
      <c r="M157" s="134"/>
      <c r="N157" s="102"/>
    </row>
    <row r="158" spans="1:14" s="14" customFormat="1" ht="15.75" customHeight="1">
      <c r="A158" s="54"/>
      <c r="B158" s="8" t="s">
        <v>137</v>
      </c>
      <c r="C158" s="5" t="s">
        <v>83</v>
      </c>
      <c r="D158" s="43">
        <v>500</v>
      </c>
      <c r="E158" s="90">
        <f t="shared" si="32"/>
        <v>500</v>
      </c>
      <c r="F158" s="43"/>
      <c r="G158" s="82">
        <f>E158</f>
        <v>500</v>
      </c>
      <c r="H158" s="83"/>
      <c r="I158" s="83"/>
      <c r="J158" s="90"/>
      <c r="K158" s="86"/>
      <c r="L158" s="134"/>
      <c r="M158" s="134"/>
      <c r="N158" s="102"/>
    </row>
    <row r="159" spans="1:14" s="14" customFormat="1" ht="21" customHeight="1">
      <c r="A159" s="52" t="s">
        <v>185</v>
      </c>
      <c r="B159" s="48"/>
      <c r="C159" s="39" t="s">
        <v>186</v>
      </c>
      <c r="D159" s="80">
        <f>SUM(D160:D162)</f>
        <v>16847</v>
      </c>
      <c r="E159" s="80">
        <f aca="true" t="shared" si="33" ref="E159:N159">SUM(E160:E162)</f>
        <v>16847</v>
      </c>
      <c r="F159" s="80">
        <f t="shared" si="33"/>
        <v>0</v>
      </c>
      <c r="G159" s="80">
        <f t="shared" si="33"/>
        <v>16847</v>
      </c>
      <c r="H159" s="80">
        <f t="shared" si="33"/>
        <v>0</v>
      </c>
      <c r="I159" s="80">
        <f t="shared" si="33"/>
        <v>0</v>
      </c>
      <c r="J159" s="80">
        <f t="shared" si="33"/>
        <v>0</v>
      </c>
      <c r="K159" s="80">
        <f t="shared" si="33"/>
        <v>0</v>
      </c>
      <c r="L159" s="80">
        <f t="shared" si="33"/>
        <v>0</v>
      </c>
      <c r="M159" s="80">
        <f t="shared" si="33"/>
        <v>0</v>
      </c>
      <c r="N159" s="81">
        <f t="shared" si="33"/>
        <v>0</v>
      </c>
    </row>
    <row r="160" spans="1:14" s="13" customFormat="1" ht="15.75" customHeight="1">
      <c r="A160" s="54"/>
      <c r="B160" s="8" t="s">
        <v>128</v>
      </c>
      <c r="C160" s="5" t="s">
        <v>129</v>
      </c>
      <c r="D160" s="43">
        <v>400</v>
      </c>
      <c r="E160" s="43">
        <f>D160</f>
        <v>400</v>
      </c>
      <c r="F160" s="43"/>
      <c r="G160" s="82">
        <f>E160</f>
        <v>400</v>
      </c>
      <c r="H160" s="83"/>
      <c r="I160" s="83"/>
      <c r="J160" s="83"/>
      <c r="K160" s="86"/>
      <c r="L160" s="134"/>
      <c r="M160" s="134"/>
      <c r="N160" s="102"/>
    </row>
    <row r="161" spans="1:14" s="13" customFormat="1" ht="15.75" customHeight="1">
      <c r="A161" s="54"/>
      <c r="B161" s="8" t="s">
        <v>133</v>
      </c>
      <c r="C161" s="5" t="s">
        <v>203</v>
      </c>
      <c r="D161" s="43">
        <v>1100</v>
      </c>
      <c r="E161" s="43">
        <f>D161</f>
        <v>1100</v>
      </c>
      <c r="F161" s="43">
        <v>0</v>
      </c>
      <c r="G161" s="82">
        <f>E161</f>
        <v>1100</v>
      </c>
      <c r="H161" s="83">
        <v>0</v>
      </c>
      <c r="I161" s="83"/>
      <c r="J161" s="83"/>
      <c r="K161" s="86"/>
      <c r="L161" s="134"/>
      <c r="M161" s="134"/>
      <c r="N161" s="102"/>
    </row>
    <row r="162" spans="1:14" s="13" customFormat="1" ht="18.75" customHeight="1">
      <c r="A162" s="54"/>
      <c r="B162" s="8" t="s">
        <v>137</v>
      </c>
      <c r="C162" s="5" t="s">
        <v>138</v>
      </c>
      <c r="D162" s="43">
        <v>15347</v>
      </c>
      <c r="E162" s="43">
        <f>D162</f>
        <v>15347</v>
      </c>
      <c r="F162" s="43">
        <v>0</v>
      </c>
      <c r="G162" s="82">
        <f>E162</f>
        <v>15347</v>
      </c>
      <c r="H162" s="83">
        <v>0</v>
      </c>
      <c r="I162" s="83"/>
      <c r="J162" s="83"/>
      <c r="K162" s="86"/>
      <c r="L162" s="134"/>
      <c r="M162" s="134"/>
      <c r="N162" s="102"/>
    </row>
    <row r="163" spans="1:14" s="13" customFormat="1" ht="27" customHeight="1">
      <c r="A163" s="50" t="s">
        <v>187</v>
      </c>
      <c r="B163" s="59"/>
      <c r="C163" s="17" t="s">
        <v>188</v>
      </c>
      <c r="D163" s="84">
        <f>D164+D167+D194</f>
        <v>2889770</v>
      </c>
      <c r="E163" s="84">
        <f>E164+E167+E194</f>
        <v>2886270</v>
      </c>
      <c r="F163" s="84">
        <f aca="true" t="shared" si="34" ref="F163:N163">F164+F167+F194</f>
        <v>2367870</v>
      </c>
      <c r="G163" s="84">
        <f t="shared" si="34"/>
        <v>346900</v>
      </c>
      <c r="H163" s="84">
        <f t="shared" si="34"/>
        <v>7500</v>
      </c>
      <c r="I163" s="84">
        <f t="shared" si="34"/>
        <v>164000</v>
      </c>
      <c r="J163" s="84">
        <f t="shared" si="34"/>
        <v>0</v>
      </c>
      <c r="K163" s="84">
        <f t="shared" si="34"/>
        <v>0</v>
      </c>
      <c r="L163" s="84">
        <f t="shared" si="34"/>
        <v>3500</v>
      </c>
      <c r="M163" s="84">
        <f t="shared" si="34"/>
        <v>3500</v>
      </c>
      <c r="N163" s="85">
        <f t="shared" si="34"/>
        <v>0</v>
      </c>
    </row>
    <row r="164" spans="1:14" s="13" customFormat="1" ht="20.25" customHeight="1">
      <c r="A164" s="97" t="s">
        <v>2</v>
      </c>
      <c r="B164" s="48"/>
      <c r="C164" s="39" t="s">
        <v>3</v>
      </c>
      <c r="D164" s="80">
        <f>D165+D166</f>
        <v>11000</v>
      </c>
      <c r="E164" s="80">
        <f>E165+E166</f>
        <v>7500</v>
      </c>
      <c r="F164" s="80">
        <f aca="true" t="shared" si="35" ref="F164:N164">F165+F166</f>
        <v>0</v>
      </c>
      <c r="G164" s="80">
        <f t="shared" si="35"/>
        <v>0</v>
      </c>
      <c r="H164" s="80">
        <f t="shared" si="35"/>
        <v>7500</v>
      </c>
      <c r="I164" s="80">
        <f t="shared" si="35"/>
        <v>0</v>
      </c>
      <c r="J164" s="80">
        <f t="shared" si="35"/>
        <v>0</v>
      </c>
      <c r="K164" s="80">
        <f t="shared" si="35"/>
        <v>0</v>
      </c>
      <c r="L164" s="80">
        <f t="shared" si="35"/>
        <v>3500</v>
      </c>
      <c r="M164" s="80">
        <f t="shared" si="35"/>
        <v>3500</v>
      </c>
      <c r="N164" s="81">
        <f t="shared" si="35"/>
        <v>0</v>
      </c>
    </row>
    <row r="165" spans="1:14" s="13" customFormat="1" ht="18.75" customHeight="1">
      <c r="A165" s="107"/>
      <c r="B165" s="91" t="s">
        <v>88</v>
      </c>
      <c r="C165" s="94" t="s">
        <v>89</v>
      </c>
      <c r="D165" s="90">
        <v>7500</v>
      </c>
      <c r="E165" s="90">
        <f>D165</f>
        <v>7500</v>
      </c>
      <c r="F165" s="90"/>
      <c r="G165" s="90"/>
      <c r="H165" s="90">
        <f>E165</f>
        <v>7500</v>
      </c>
      <c r="I165" s="90"/>
      <c r="J165" s="90"/>
      <c r="K165" s="90"/>
      <c r="L165" s="90"/>
      <c r="M165" s="90"/>
      <c r="N165" s="98"/>
    </row>
    <row r="166" spans="1:14" s="13" customFormat="1" ht="23.25" customHeight="1">
      <c r="A166" s="95"/>
      <c r="B166" s="91" t="s">
        <v>4</v>
      </c>
      <c r="C166" s="94" t="s">
        <v>5</v>
      </c>
      <c r="D166" s="90">
        <v>3500</v>
      </c>
      <c r="E166" s="90"/>
      <c r="F166" s="90"/>
      <c r="G166" s="90"/>
      <c r="H166" s="90"/>
      <c r="I166" s="90"/>
      <c r="J166" s="90"/>
      <c r="K166" s="90"/>
      <c r="L166" s="90">
        <f>D166</f>
        <v>3500</v>
      </c>
      <c r="M166" s="90">
        <f>L166</f>
        <v>3500</v>
      </c>
      <c r="N166" s="98"/>
    </row>
    <row r="167" spans="1:14" s="13" customFormat="1" ht="26.25" customHeight="1">
      <c r="A167" s="52" t="s">
        <v>204</v>
      </c>
      <c r="B167" s="48"/>
      <c r="C167" s="39" t="s">
        <v>205</v>
      </c>
      <c r="D167" s="80">
        <f>SUM(D168:D193)</f>
        <v>2815000</v>
      </c>
      <c r="E167" s="80">
        <f aca="true" t="shared" si="36" ref="E167:N167">SUM(E168:E193)</f>
        <v>2815000</v>
      </c>
      <c r="F167" s="80">
        <f t="shared" si="36"/>
        <v>2315000</v>
      </c>
      <c r="G167" s="80">
        <f t="shared" si="36"/>
        <v>336000</v>
      </c>
      <c r="H167" s="80">
        <f t="shared" si="36"/>
        <v>0</v>
      </c>
      <c r="I167" s="80">
        <f t="shared" si="36"/>
        <v>164000</v>
      </c>
      <c r="J167" s="80">
        <f t="shared" si="36"/>
        <v>0</v>
      </c>
      <c r="K167" s="80">
        <f t="shared" si="36"/>
        <v>0</v>
      </c>
      <c r="L167" s="80">
        <f t="shared" si="36"/>
        <v>0</v>
      </c>
      <c r="M167" s="80">
        <f t="shared" si="36"/>
        <v>0</v>
      </c>
      <c r="N167" s="81">
        <f t="shared" si="36"/>
        <v>0</v>
      </c>
    </row>
    <row r="168" spans="1:14" s="13" customFormat="1" ht="15.75" customHeight="1">
      <c r="A168" s="54"/>
      <c r="B168" s="8" t="s">
        <v>370</v>
      </c>
      <c r="C168" s="5" t="s">
        <v>371</v>
      </c>
      <c r="D168" s="43">
        <v>164000</v>
      </c>
      <c r="E168" s="43">
        <f aca="true" t="shared" si="37" ref="E168:E193">D168</f>
        <v>164000</v>
      </c>
      <c r="F168" s="43"/>
      <c r="G168" s="82">
        <v>0</v>
      </c>
      <c r="H168" s="82"/>
      <c r="I168" s="82">
        <f>E168</f>
        <v>164000</v>
      </c>
      <c r="J168" s="82"/>
      <c r="K168" s="86"/>
      <c r="L168" s="134"/>
      <c r="M168" s="134"/>
      <c r="N168" s="102"/>
    </row>
    <row r="169" spans="1:14" s="13" customFormat="1" ht="15.75" customHeight="1">
      <c r="A169" s="54"/>
      <c r="B169" s="8" t="s">
        <v>123</v>
      </c>
      <c r="C169" s="5" t="s">
        <v>40</v>
      </c>
      <c r="D169" s="43">
        <v>61000</v>
      </c>
      <c r="E169" s="43">
        <f t="shared" si="37"/>
        <v>61000</v>
      </c>
      <c r="F169" s="43">
        <f>E169</f>
        <v>61000</v>
      </c>
      <c r="G169" s="82">
        <v>0</v>
      </c>
      <c r="H169" s="82"/>
      <c r="I169" s="82"/>
      <c r="J169" s="82"/>
      <c r="K169" s="86"/>
      <c r="L169" s="134"/>
      <c r="M169" s="134"/>
      <c r="N169" s="102"/>
    </row>
    <row r="170" spans="1:14" s="13" customFormat="1" ht="15.75" customHeight="1">
      <c r="A170" s="54"/>
      <c r="B170" s="8" t="s">
        <v>124</v>
      </c>
      <c r="C170" s="5" t="s">
        <v>125</v>
      </c>
      <c r="D170" s="43">
        <v>5000</v>
      </c>
      <c r="E170" s="43">
        <f t="shared" si="37"/>
        <v>5000</v>
      </c>
      <c r="F170" s="43">
        <f aca="true" t="shared" si="38" ref="F170:F176">E170</f>
        <v>5000</v>
      </c>
      <c r="G170" s="82">
        <v>0</v>
      </c>
      <c r="H170" s="82"/>
      <c r="I170" s="82"/>
      <c r="J170" s="82"/>
      <c r="K170" s="86"/>
      <c r="L170" s="134"/>
      <c r="M170" s="134"/>
      <c r="N170" s="102"/>
    </row>
    <row r="171" spans="1:14" s="13" customFormat="1" ht="21.75" customHeight="1">
      <c r="A171" s="54"/>
      <c r="B171" s="8" t="s">
        <v>193</v>
      </c>
      <c r="C171" s="5" t="s">
        <v>39</v>
      </c>
      <c r="D171" s="43">
        <v>1943000</v>
      </c>
      <c r="E171" s="43">
        <f t="shared" si="37"/>
        <v>1943000</v>
      </c>
      <c r="F171" s="43">
        <f t="shared" si="38"/>
        <v>1943000</v>
      </c>
      <c r="G171" s="82">
        <v>0</v>
      </c>
      <c r="H171" s="82"/>
      <c r="I171" s="82"/>
      <c r="J171" s="82"/>
      <c r="K171" s="86"/>
      <c r="L171" s="134"/>
      <c r="M171" s="134"/>
      <c r="N171" s="102"/>
    </row>
    <row r="172" spans="1:14" s="13" customFormat="1" ht="15" customHeight="1">
      <c r="A172" s="54"/>
      <c r="B172" s="8" t="s">
        <v>194</v>
      </c>
      <c r="C172" s="5" t="s">
        <v>195</v>
      </c>
      <c r="D172" s="43">
        <v>123000</v>
      </c>
      <c r="E172" s="43">
        <f t="shared" si="37"/>
        <v>123000</v>
      </c>
      <c r="F172" s="43">
        <f t="shared" si="38"/>
        <v>123000</v>
      </c>
      <c r="G172" s="82">
        <v>0</v>
      </c>
      <c r="H172" s="82"/>
      <c r="I172" s="82"/>
      <c r="J172" s="82"/>
      <c r="K172" s="86"/>
      <c r="L172" s="134"/>
      <c r="M172" s="134"/>
      <c r="N172" s="102"/>
    </row>
    <row r="173" spans="1:14" s="13" customFormat="1" ht="15.75" customHeight="1">
      <c r="A173" s="54"/>
      <c r="B173" s="8" t="s">
        <v>196</v>
      </c>
      <c r="C173" s="5" t="s">
        <v>197</v>
      </c>
      <c r="D173" s="43">
        <v>162000</v>
      </c>
      <c r="E173" s="43">
        <f t="shared" si="37"/>
        <v>162000</v>
      </c>
      <c r="F173" s="43">
        <f t="shared" si="38"/>
        <v>162000</v>
      </c>
      <c r="G173" s="82">
        <v>0</v>
      </c>
      <c r="H173" s="82"/>
      <c r="I173" s="82"/>
      <c r="J173" s="82"/>
      <c r="K173" s="86"/>
      <c r="L173" s="134"/>
      <c r="M173" s="134"/>
      <c r="N173" s="102"/>
    </row>
    <row r="174" spans="1:14" s="13" customFormat="1" ht="33.75" customHeight="1">
      <c r="A174" s="54"/>
      <c r="B174" s="8" t="s">
        <v>60</v>
      </c>
      <c r="C174" s="5" t="s">
        <v>41</v>
      </c>
      <c r="D174" s="43">
        <v>10000</v>
      </c>
      <c r="E174" s="43">
        <f t="shared" si="37"/>
        <v>10000</v>
      </c>
      <c r="F174" s="43">
        <f t="shared" si="38"/>
        <v>10000</v>
      </c>
      <c r="G174" s="82"/>
      <c r="H174" s="82"/>
      <c r="I174" s="82"/>
      <c r="J174" s="82"/>
      <c r="K174" s="86"/>
      <c r="L174" s="134"/>
      <c r="M174" s="134"/>
      <c r="N174" s="102"/>
    </row>
    <row r="175" spans="1:14" s="13" customFormat="1" ht="18" customHeight="1">
      <c r="A175" s="54"/>
      <c r="B175" s="58" t="s">
        <v>170</v>
      </c>
      <c r="C175" s="5" t="s">
        <v>184</v>
      </c>
      <c r="D175" s="43">
        <v>9300</v>
      </c>
      <c r="E175" s="43">
        <f t="shared" si="37"/>
        <v>9300</v>
      </c>
      <c r="F175" s="43">
        <f t="shared" si="38"/>
        <v>9300</v>
      </c>
      <c r="G175" s="82"/>
      <c r="H175" s="82"/>
      <c r="I175" s="82"/>
      <c r="J175" s="82"/>
      <c r="K175" s="86"/>
      <c r="L175" s="134"/>
      <c r="M175" s="134"/>
      <c r="N175" s="102"/>
    </row>
    <row r="176" spans="1:14" s="13" customFormat="1" ht="15.75" customHeight="1">
      <c r="A176" s="54"/>
      <c r="B176" s="8" t="s">
        <v>126</v>
      </c>
      <c r="C176" s="5" t="s">
        <v>127</v>
      </c>
      <c r="D176" s="43">
        <v>1700</v>
      </c>
      <c r="E176" s="43">
        <f t="shared" si="37"/>
        <v>1700</v>
      </c>
      <c r="F176" s="43">
        <f t="shared" si="38"/>
        <v>1700</v>
      </c>
      <c r="G176" s="82"/>
      <c r="H176" s="82"/>
      <c r="I176" s="82"/>
      <c r="J176" s="82"/>
      <c r="K176" s="86"/>
      <c r="L176" s="134"/>
      <c r="M176" s="134"/>
      <c r="N176" s="102"/>
    </row>
    <row r="177" spans="1:14" s="13" customFormat="1" ht="15.75" customHeight="1">
      <c r="A177" s="54"/>
      <c r="B177" s="8" t="s">
        <v>372</v>
      </c>
      <c r="C177" s="5" t="s">
        <v>373</v>
      </c>
      <c r="D177" s="43">
        <v>88000</v>
      </c>
      <c r="E177" s="43">
        <f t="shared" si="37"/>
        <v>88000</v>
      </c>
      <c r="F177" s="43"/>
      <c r="G177" s="82">
        <f>E177</f>
        <v>88000</v>
      </c>
      <c r="H177" s="82"/>
      <c r="I177" s="82"/>
      <c r="J177" s="82"/>
      <c r="K177" s="86"/>
      <c r="L177" s="134"/>
      <c r="M177" s="134"/>
      <c r="N177" s="102"/>
    </row>
    <row r="178" spans="1:14" s="13" customFormat="1" ht="15.75" customHeight="1">
      <c r="A178" s="54"/>
      <c r="B178" s="8" t="s">
        <v>128</v>
      </c>
      <c r="C178" s="5" t="s">
        <v>129</v>
      </c>
      <c r="D178" s="43">
        <v>93000</v>
      </c>
      <c r="E178" s="43">
        <f t="shared" si="37"/>
        <v>93000</v>
      </c>
      <c r="F178" s="43"/>
      <c r="G178" s="82">
        <f aca="true" t="shared" si="39" ref="G178:G193">E178</f>
        <v>93000</v>
      </c>
      <c r="H178" s="82"/>
      <c r="I178" s="82"/>
      <c r="J178" s="82"/>
      <c r="K178" s="86"/>
      <c r="L178" s="134"/>
      <c r="M178" s="134"/>
      <c r="N178" s="102"/>
    </row>
    <row r="179" spans="1:14" s="13" customFormat="1" ht="16.5" customHeight="1">
      <c r="A179" s="54"/>
      <c r="B179" s="8" t="s">
        <v>199</v>
      </c>
      <c r="C179" s="5" t="s">
        <v>200</v>
      </c>
      <c r="D179" s="43">
        <v>3000</v>
      </c>
      <c r="E179" s="43">
        <f t="shared" si="37"/>
        <v>3000</v>
      </c>
      <c r="F179" s="43"/>
      <c r="G179" s="82">
        <f t="shared" si="39"/>
        <v>3000</v>
      </c>
      <c r="H179" s="82"/>
      <c r="I179" s="82"/>
      <c r="J179" s="82"/>
      <c r="K179" s="86"/>
      <c r="L179" s="134"/>
      <c r="M179" s="134"/>
      <c r="N179" s="102"/>
    </row>
    <row r="180" spans="1:14" s="13" customFormat="1" ht="15.75" customHeight="1">
      <c r="A180" s="54"/>
      <c r="B180" s="8" t="s">
        <v>130</v>
      </c>
      <c r="C180" s="5" t="s">
        <v>201</v>
      </c>
      <c r="D180" s="43">
        <v>29000</v>
      </c>
      <c r="E180" s="43">
        <f t="shared" si="37"/>
        <v>29000</v>
      </c>
      <c r="F180" s="43"/>
      <c r="G180" s="82">
        <f t="shared" si="39"/>
        <v>29000</v>
      </c>
      <c r="H180" s="82"/>
      <c r="I180" s="82"/>
      <c r="J180" s="82"/>
      <c r="K180" s="86"/>
      <c r="L180" s="134"/>
      <c r="M180" s="134"/>
      <c r="N180" s="102"/>
    </row>
    <row r="181" spans="1:14" s="13" customFormat="1" ht="17.25" customHeight="1">
      <c r="A181" s="54"/>
      <c r="B181" s="8" t="s">
        <v>132</v>
      </c>
      <c r="C181" s="5" t="s">
        <v>202</v>
      </c>
      <c r="D181" s="43">
        <v>20000</v>
      </c>
      <c r="E181" s="43">
        <f t="shared" si="37"/>
        <v>20000</v>
      </c>
      <c r="F181" s="43"/>
      <c r="G181" s="82">
        <f t="shared" si="39"/>
        <v>20000</v>
      </c>
      <c r="H181" s="82"/>
      <c r="I181" s="82"/>
      <c r="J181" s="82"/>
      <c r="K181" s="86"/>
      <c r="L181" s="134"/>
      <c r="M181" s="134"/>
      <c r="N181" s="102"/>
    </row>
    <row r="182" spans="1:14" s="13" customFormat="1" ht="17.25" customHeight="1">
      <c r="A182" s="54"/>
      <c r="B182" s="8" t="s">
        <v>190</v>
      </c>
      <c r="C182" s="5" t="s">
        <v>191</v>
      </c>
      <c r="D182" s="43">
        <v>15000</v>
      </c>
      <c r="E182" s="43">
        <f t="shared" si="37"/>
        <v>15000</v>
      </c>
      <c r="F182" s="43"/>
      <c r="G182" s="82">
        <f t="shared" si="39"/>
        <v>15000</v>
      </c>
      <c r="H182" s="82"/>
      <c r="I182" s="82"/>
      <c r="J182" s="82"/>
      <c r="K182" s="86"/>
      <c r="L182" s="134"/>
      <c r="M182" s="134"/>
      <c r="N182" s="102"/>
    </row>
    <row r="183" spans="1:14" s="13" customFormat="1" ht="17.25" customHeight="1">
      <c r="A183" s="54"/>
      <c r="B183" s="8" t="s">
        <v>133</v>
      </c>
      <c r="C183" s="5" t="s">
        <v>203</v>
      </c>
      <c r="D183" s="43">
        <v>40000</v>
      </c>
      <c r="E183" s="43">
        <f t="shared" si="37"/>
        <v>40000</v>
      </c>
      <c r="F183" s="43"/>
      <c r="G183" s="82">
        <f t="shared" si="39"/>
        <v>40000</v>
      </c>
      <c r="H183" s="82"/>
      <c r="I183" s="82"/>
      <c r="J183" s="82"/>
      <c r="K183" s="86"/>
      <c r="L183" s="134"/>
      <c r="M183" s="134"/>
      <c r="N183" s="102"/>
    </row>
    <row r="184" spans="1:14" s="13" customFormat="1" ht="17.25" customHeight="1">
      <c r="A184" s="54"/>
      <c r="B184" s="8" t="s">
        <v>444</v>
      </c>
      <c r="C184" s="6" t="s">
        <v>445</v>
      </c>
      <c r="D184" s="43">
        <v>2000</v>
      </c>
      <c r="E184" s="43">
        <f t="shared" si="37"/>
        <v>2000</v>
      </c>
      <c r="F184" s="43"/>
      <c r="G184" s="82">
        <f t="shared" si="39"/>
        <v>2000</v>
      </c>
      <c r="H184" s="82"/>
      <c r="I184" s="82"/>
      <c r="J184" s="82"/>
      <c r="K184" s="86"/>
      <c r="L184" s="134"/>
      <c r="M184" s="134"/>
      <c r="N184" s="102"/>
    </row>
    <row r="185" spans="1:14" s="13" customFormat="1" ht="17.25" customHeight="1">
      <c r="A185" s="54"/>
      <c r="B185" s="8" t="s">
        <v>293</v>
      </c>
      <c r="C185" s="5" t="s">
        <v>295</v>
      </c>
      <c r="D185" s="43">
        <v>5000</v>
      </c>
      <c r="E185" s="43">
        <f t="shared" si="37"/>
        <v>5000</v>
      </c>
      <c r="F185" s="43"/>
      <c r="G185" s="82">
        <f t="shared" si="39"/>
        <v>5000</v>
      </c>
      <c r="H185" s="82"/>
      <c r="I185" s="82"/>
      <c r="J185" s="82"/>
      <c r="K185" s="86"/>
      <c r="L185" s="134"/>
      <c r="M185" s="134"/>
      <c r="N185" s="102"/>
    </row>
    <row r="186" spans="1:14" s="13" customFormat="1" ht="17.25" customHeight="1">
      <c r="A186" s="54"/>
      <c r="B186" s="8" t="s">
        <v>285</v>
      </c>
      <c r="C186" s="5" t="s">
        <v>289</v>
      </c>
      <c r="D186" s="43">
        <v>5000</v>
      </c>
      <c r="E186" s="43">
        <f t="shared" si="37"/>
        <v>5000</v>
      </c>
      <c r="F186" s="43"/>
      <c r="G186" s="82">
        <f t="shared" si="39"/>
        <v>5000</v>
      </c>
      <c r="H186" s="82"/>
      <c r="I186" s="82"/>
      <c r="J186" s="82"/>
      <c r="K186" s="86"/>
      <c r="L186" s="134"/>
      <c r="M186" s="134"/>
      <c r="N186" s="102"/>
    </row>
    <row r="187" spans="1:14" s="13" customFormat="1" ht="14.25" customHeight="1">
      <c r="A187" s="54"/>
      <c r="B187" s="8" t="s">
        <v>135</v>
      </c>
      <c r="C187" s="5" t="s">
        <v>136</v>
      </c>
      <c r="D187" s="43">
        <v>7000</v>
      </c>
      <c r="E187" s="43">
        <f t="shared" si="37"/>
        <v>7000</v>
      </c>
      <c r="F187" s="43"/>
      <c r="G187" s="82">
        <f t="shared" si="39"/>
        <v>7000</v>
      </c>
      <c r="H187" s="82"/>
      <c r="I187" s="82"/>
      <c r="J187" s="82"/>
      <c r="K187" s="86"/>
      <c r="L187" s="134"/>
      <c r="M187" s="134"/>
      <c r="N187" s="102"/>
    </row>
    <row r="188" spans="1:14" s="13" customFormat="1" ht="15.75" customHeight="1">
      <c r="A188" s="54"/>
      <c r="B188" s="8" t="s">
        <v>137</v>
      </c>
      <c r="C188" s="5" t="s">
        <v>138</v>
      </c>
      <c r="D188" s="43">
        <v>4000</v>
      </c>
      <c r="E188" s="43">
        <f t="shared" si="37"/>
        <v>4000</v>
      </c>
      <c r="F188" s="43"/>
      <c r="G188" s="82">
        <f t="shared" si="39"/>
        <v>4000</v>
      </c>
      <c r="H188" s="82"/>
      <c r="I188" s="82"/>
      <c r="J188" s="82"/>
      <c r="K188" s="86"/>
      <c r="L188" s="134"/>
      <c r="M188" s="134"/>
      <c r="N188" s="102"/>
    </row>
    <row r="189" spans="1:14" s="13" customFormat="1" ht="18" customHeight="1">
      <c r="A189" s="54"/>
      <c r="B189" s="8" t="s">
        <v>139</v>
      </c>
      <c r="C189" s="5" t="s">
        <v>140</v>
      </c>
      <c r="D189" s="43">
        <v>2000</v>
      </c>
      <c r="E189" s="43">
        <f t="shared" si="37"/>
        <v>2000</v>
      </c>
      <c r="F189" s="43"/>
      <c r="G189" s="82">
        <f t="shared" si="39"/>
        <v>2000</v>
      </c>
      <c r="H189" s="82"/>
      <c r="I189" s="82"/>
      <c r="J189" s="82"/>
      <c r="K189" s="86"/>
      <c r="L189" s="134"/>
      <c r="M189" s="134"/>
      <c r="N189" s="102"/>
    </row>
    <row r="190" spans="1:14" s="13" customFormat="1" ht="20.25" customHeight="1">
      <c r="A190" s="54"/>
      <c r="B190" s="8" t="s">
        <v>189</v>
      </c>
      <c r="C190" s="5" t="s">
        <v>27</v>
      </c>
      <c r="D190" s="43">
        <v>14040</v>
      </c>
      <c r="E190" s="43">
        <f t="shared" si="37"/>
        <v>14040</v>
      </c>
      <c r="F190" s="43"/>
      <c r="G190" s="82">
        <f t="shared" si="39"/>
        <v>14040</v>
      </c>
      <c r="H190" s="82"/>
      <c r="I190" s="82"/>
      <c r="J190" s="82"/>
      <c r="K190" s="86"/>
      <c r="L190" s="134"/>
      <c r="M190" s="134"/>
      <c r="N190" s="102"/>
    </row>
    <row r="191" spans="1:14" s="13" customFormat="1" ht="18.75" customHeight="1">
      <c r="A191" s="54"/>
      <c r="B191" s="8" t="s">
        <v>206</v>
      </c>
      <c r="C191" s="5" t="s">
        <v>301</v>
      </c>
      <c r="D191" s="43">
        <v>160</v>
      </c>
      <c r="E191" s="43">
        <f t="shared" si="37"/>
        <v>160</v>
      </c>
      <c r="F191" s="43"/>
      <c r="G191" s="82">
        <f t="shared" si="39"/>
        <v>160</v>
      </c>
      <c r="H191" s="82"/>
      <c r="I191" s="82"/>
      <c r="J191" s="82"/>
      <c r="K191" s="86"/>
      <c r="L191" s="134"/>
      <c r="M191" s="134"/>
      <c r="N191" s="102"/>
    </row>
    <row r="192" spans="1:14" s="13" customFormat="1" ht="18.75" customHeight="1">
      <c r="A192" s="54"/>
      <c r="B192" s="8" t="s">
        <v>287</v>
      </c>
      <c r="C192" s="5" t="s">
        <v>291</v>
      </c>
      <c r="D192" s="43">
        <v>5800</v>
      </c>
      <c r="E192" s="43">
        <f t="shared" si="37"/>
        <v>5800</v>
      </c>
      <c r="F192" s="43"/>
      <c r="G192" s="82">
        <f t="shared" si="39"/>
        <v>5800</v>
      </c>
      <c r="H192" s="82"/>
      <c r="I192" s="82"/>
      <c r="J192" s="82"/>
      <c r="K192" s="86"/>
      <c r="L192" s="134"/>
      <c r="M192" s="134"/>
      <c r="N192" s="102"/>
    </row>
    <row r="193" spans="1:14" s="13" customFormat="1" ht="18.75" customHeight="1">
      <c r="A193" s="54"/>
      <c r="B193" s="8" t="s">
        <v>288</v>
      </c>
      <c r="C193" s="5" t="s">
        <v>292</v>
      </c>
      <c r="D193" s="43">
        <v>3000</v>
      </c>
      <c r="E193" s="43">
        <f t="shared" si="37"/>
        <v>3000</v>
      </c>
      <c r="F193" s="43"/>
      <c r="G193" s="82">
        <f t="shared" si="39"/>
        <v>3000</v>
      </c>
      <c r="H193" s="82"/>
      <c r="I193" s="82"/>
      <c r="J193" s="82"/>
      <c r="K193" s="86"/>
      <c r="L193" s="134"/>
      <c r="M193" s="134"/>
      <c r="N193" s="102"/>
    </row>
    <row r="194" spans="1:14" s="13" customFormat="1" ht="19.5" customHeight="1">
      <c r="A194" s="99" t="s">
        <v>118</v>
      </c>
      <c r="B194" s="100"/>
      <c r="C194" s="152" t="s">
        <v>119</v>
      </c>
      <c r="D194" s="101">
        <f>SUM(D195:D205)</f>
        <v>63770</v>
      </c>
      <c r="E194" s="101">
        <f>SUM(E195:E205)</f>
        <v>63770</v>
      </c>
      <c r="F194" s="101">
        <f aca="true" t="shared" si="40" ref="F194:N194">SUM(F195:F205)</f>
        <v>52870</v>
      </c>
      <c r="G194" s="101">
        <f t="shared" si="40"/>
        <v>10900</v>
      </c>
      <c r="H194" s="101">
        <f t="shared" si="40"/>
        <v>0</v>
      </c>
      <c r="I194" s="101">
        <f t="shared" si="40"/>
        <v>0</v>
      </c>
      <c r="J194" s="101">
        <f t="shared" si="40"/>
        <v>0</v>
      </c>
      <c r="K194" s="101">
        <f t="shared" si="40"/>
        <v>0</v>
      </c>
      <c r="L194" s="101">
        <f t="shared" si="40"/>
        <v>0</v>
      </c>
      <c r="M194" s="101">
        <f t="shared" si="40"/>
        <v>0</v>
      </c>
      <c r="N194" s="129">
        <f t="shared" si="40"/>
        <v>0</v>
      </c>
    </row>
    <row r="195" spans="1:14" s="13" customFormat="1" ht="15" customHeight="1">
      <c r="A195" s="54"/>
      <c r="B195" s="8" t="s">
        <v>121</v>
      </c>
      <c r="C195" s="5" t="s">
        <v>472</v>
      </c>
      <c r="D195" s="43">
        <v>40565</v>
      </c>
      <c r="E195" s="43">
        <f aca="true" t="shared" si="41" ref="E195:E205">D195</f>
        <v>40565</v>
      </c>
      <c r="F195" s="43">
        <f>E195</f>
        <v>40565</v>
      </c>
      <c r="G195" s="82"/>
      <c r="H195" s="82"/>
      <c r="I195" s="82"/>
      <c r="J195" s="82"/>
      <c r="K195" s="86"/>
      <c r="L195" s="134"/>
      <c r="M195" s="134"/>
      <c r="N195" s="102"/>
    </row>
    <row r="196" spans="1:14" s="13" customFormat="1" ht="15" customHeight="1">
      <c r="A196" s="54"/>
      <c r="B196" s="8" t="s">
        <v>124</v>
      </c>
      <c r="C196" s="5" t="s">
        <v>125</v>
      </c>
      <c r="D196" s="43">
        <v>3100</v>
      </c>
      <c r="E196" s="43">
        <f t="shared" si="41"/>
        <v>3100</v>
      </c>
      <c r="F196" s="43">
        <f>E196</f>
        <v>3100</v>
      </c>
      <c r="G196" s="82"/>
      <c r="H196" s="82"/>
      <c r="I196" s="82"/>
      <c r="J196" s="82"/>
      <c r="K196" s="86"/>
      <c r="L196" s="134"/>
      <c r="M196" s="134"/>
      <c r="N196" s="102"/>
    </row>
    <row r="197" spans="1:14" s="13" customFormat="1" ht="15" customHeight="1">
      <c r="A197" s="54"/>
      <c r="B197" s="8" t="s">
        <v>150</v>
      </c>
      <c r="C197" s="5" t="s">
        <v>184</v>
      </c>
      <c r="D197" s="43">
        <v>7920</v>
      </c>
      <c r="E197" s="43">
        <f t="shared" si="41"/>
        <v>7920</v>
      </c>
      <c r="F197" s="43">
        <f>E197</f>
        <v>7920</v>
      </c>
      <c r="G197" s="82"/>
      <c r="H197" s="82"/>
      <c r="I197" s="82"/>
      <c r="J197" s="82"/>
      <c r="K197" s="86"/>
      <c r="L197" s="134"/>
      <c r="M197" s="134"/>
      <c r="N197" s="102"/>
    </row>
    <row r="198" spans="1:14" s="13" customFormat="1" ht="15" customHeight="1">
      <c r="A198" s="54"/>
      <c r="B198" s="8" t="s">
        <v>126</v>
      </c>
      <c r="C198" s="5" t="s">
        <v>127</v>
      </c>
      <c r="D198" s="43">
        <v>1285</v>
      </c>
      <c r="E198" s="43">
        <f t="shared" si="41"/>
        <v>1285</v>
      </c>
      <c r="F198" s="43">
        <f>E198</f>
        <v>1285</v>
      </c>
      <c r="G198" s="82"/>
      <c r="H198" s="82"/>
      <c r="I198" s="82"/>
      <c r="J198" s="82"/>
      <c r="K198" s="86"/>
      <c r="L198" s="134"/>
      <c r="M198" s="134"/>
      <c r="N198" s="102"/>
    </row>
    <row r="199" spans="1:14" s="13" customFormat="1" ht="15" customHeight="1">
      <c r="A199" s="54"/>
      <c r="B199" s="8" t="s">
        <v>128</v>
      </c>
      <c r="C199" s="5" t="s">
        <v>129</v>
      </c>
      <c r="D199" s="43">
        <v>3200</v>
      </c>
      <c r="E199" s="43">
        <f t="shared" si="41"/>
        <v>3200</v>
      </c>
      <c r="F199" s="43"/>
      <c r="G199" s="82">
        <f>E199</f>
        <v>3200</v>
      </c>
      <c r="H199" s="82"/>
      <c r="I199" s="82"/>
      <c r="J199" s="82"/>
      <c r="K199" s="86"/>
      <c r="L199" s="134"/>
      <c r="M199" s="134"/>
      <c r="N199" s="102"/>
    </row>
    <row r="200" spans="1:14" s="13" customFormat="1" ht="15" customHeight="1">
      <c r="A200" s="54"/>
      <c r="B200" s="8" t="s">
        <v>133</v>
      </c>
      <c r="C200" s="5" t="s">
        <v>203</v>
      </c>
      <c r="D200" s="43">
        <v>3100</v>
      </c>
      <c r="E200" s="43">
        <f t="shared" si="41"/>
        <v>3100</v>
      </c>
      <c r="F200" s="43"/>
      <c r="G200" s="82">
        <f aca="true" t="shared" si="42" ref="G200:G205">E200</f>
        <v>3100</v>
      </c>
      <c r="H200" s="82"/>
      <c r="I200" s="82"/>
      <c r="J200" s="82"/>
      <c r="K200" s="86"/>
      <c r="L200" s="134"/>
      <c r="M200" s="134"/>
      <c r="N200" s="102"/>
    </row>
    <row r="201" spans="1:14" s="13" customFormat="1" ht="15" customHeight="1">
      <c r="A201" s="54"/>
      <c r="B201" s="8" t="s">
        <v>135</v>
      </c>
      <c r="C201" s="5" t="s">
        <v>136</v>
      </c>
      <c r="D201" s="43">
        <v>1000</v>
      </c>
      <c r="E201" s="43">
        <f t="shared" si="41"/>
        <v>1000</v>
      </c>
      <c r="F201" s="43"/>
      <c r="G201" s="82">
        <f t="shared" si="42"/>
        <v>1000</v>
      </c>
      <c r="H201" s="82"/>
      <c r="I201" s="82"/>
      <c r="J201" s="82"/>
      <c r="K201" s="86"/>
      <c r="L201" s="134"/>
      <c r="M201" s="134"/>
      <c r="N201" s="102"/>
    </row>
    <row r="202" spans="1:14" s="13" customFormat="1" ht="15" customHeight="1">
      <c r="A202" s="54"/>
      <c r="B202" s="8" t="s">
        <v>139</v>
      </c>
      <c r="C202" s="5" t="s">
        <v>140</v>
      </c>
      <c r="D202" s="43">
        <v>1100</v>
      </c>
      <c r="E202" s="43">
        <f t="shared" si="41"/>
        <v>1100</v>
      </c>
      <c r="F202" s="43"/>
      <c r="G202" s="82">
        <f t="shared" si="42"/>
        <v>1100</v>
      </c>
      <c r="H202" s="82"/>
      <c r="I202" s="82"/>
      <c r="J202" s="82"/>
      <c r="K202" s="86"/>
      <c r="L202" s="134"/>
      <c r="M202" s="134"/>
      <c r="N202" s="102"/>
    </row>
    <row r="203" spans="1:14" s="13" customFormat="1" ht="14.25" customHeight="1">
      <c r="A203" s="54"/>
      <c r="B203" s="8" t="s">
        <v>286</v>
      </c>
      <c r="C203" s="5" t="s">
        <v>498</v>
      </c>
      <c r="D203" s="43">
        <v>1000</v>
      </c>
      <c r="E203" s="43">
        <f t="shared" si="41"/>
        <v>1000</v>
      </c>
      <c r="F203" s="43"/>
      <c r="G203" s="82">
        <f t="shared" si="42"/>
        <v>1000</v>
      </c>
      <c r="H203" s="82"/>
      <c r="I203" s="82"/>
      <c r="J203" s="82"/>
      <c r="K203" s="86"/>
      <c r="L203" s="134"/>
      <c r="M203" s="134"/>
      <c r="N203" s="102"/>
    </row>
    <row r="204" spans="1:14" s="13" customFormat="1" ht="14.25" customHeight="1">
      <c r="A204" s="54"/>
      <c r="B204" s="8" t="s">
        <v>287</v>
      </c>
      <c r="C204" s="5" t="s">
        <v>291</v>
      </c>
      <c r="D204" s="43">
        <v>500</v>
      </c>
      <c r="E204" s="43">
        <f t="shared" si="41"/>
        <v>500</v>
      </c>
      <c r="F204" s="43"/>
      <c r="G204" s="82">
        <f t="shared" si="42"/>
        <v>500</v>
      </c>
      <c r="H204" s="82"/>
      <c r="I204" s="82"/>
      <c r="J204" s="82"/>
      <c r="K204" s="86"/>
      <c r="L204" s="134"/>
      <c r="M204" s="134"/>
      <c r="N204" s="102"/>
    </row>
    <row r="205" spans="1:14" s="13" customFormat="1" ht="14.25" customHeight="1">
      <c r="A205" s="54"/>
      <c r="B205" s="8" t="s">
        <v>288</v>
      </c>
      <c r="C205" s="5" t="s">
        <v>292</v>
      </c>
      <c r="D205" s="43">
        <v>1000</v>
      </c>
      <c r="E205" s="43">
        <f t="shared" si="41"/>
        <v>1000</v>
      </c>
      <c r="F205" s="43"/>
      <c r="G205" s="82">
        <f t="shared" si="42"/>
        <v>1000</v>
      </c>
      <c r="H205" s="82"/>
      <c r="I205" s="82"/>
      <c r="J205" s="82"/>
      <c r="K205" s="86"/>
      <c r="L205" s="134"/>
      <c r="M205" s="134"/>
      <c r="N205" s="102"/>
    </row>
    <row r="206" spans="1:14" s="13" customFormat="1" ht="15.75" customHeight="1">
      <c r="A206" s="50" t="s">
        <v>217</v>
      </c>
      <c r="B206" s="59"/>
      <c r="C206" s="17" t="s">
        <v>400</v>
      </c>
      <c r="D206" s="84">
        <f>D207</f>
        <v>1030100</v>
      </c>
      <c r="E206" s="84">
        <f>E207</f>
        <v>1030100</v>
      </c>
      <c r="F206" s="84">
        <f aca="true" t="shared" si="43" ref="F206:N206">F207</f>
        <v>0</v>
      </c>
      <c r="G206" s="84">
        <f t="shared" si="43"/>
        <v>0</v>
      </c>
      <c r="H206" s="84">
        <f t="shared" si="43"/>
        <v>0</v>
      </c>
      <c r="I206" s="84">
        <f t="shared" si="43"/>
        <v>0</v>
      </c>
      <c r="J206" s="84">
        <f t="shared" si="43"/>
        <v>0</v>
      </c>
      <c r="K206" s="84">
        <f t="shared" si="43"/>
        <v>1030100</v>
      </c>
      <c r="L206" s="84">
        <f t="shared" si="43"/>
        <v>0</v>
      </c>
      <c r="M206" s="84">
        <f t="shared" si="43"/>
        <v>0</v>
      </c>
      <c r="N206" s="85">
        <f t="shared" si="43"/>
        <v>0</v>
      </c>
    </row>
    <row r="207" spans="1:14" s="13" customFormat="1" ht="27" customHeight="1">
      <c r="A207" s="52" t="s">
        <v>218</v>
      </c>
      <c r="B207" s="48"/>
      <c r="C207" s="39" t="s">
        <v>219</v>
      </c>
      <c r="D207" s="80">
        <f>D208+D209</f>
        <v>1030100</v>
      </c>
      <c r="E207" s="80">
        <f>E208+E209</f>
        <v>1030100</v>
      </c>
      <c r="F207" s="80">
        <f>F208+F209</f>
        <v>0</v>
      </c>
      <c r="G207" s="80">
        <f>G208+G209</f>
        <v>0</v>
      </c>
      <c r="H207" s="80">
        <f>H208+H209</f>
        <v>0</v>
      </c>
      <c r="I207" s="80">
        <f aca="true" t="shared" si="44" ref="I207:N207">I208+I209</f>
        <v>0</v>
      </c>
      <c r="J207" s="80">
        <f t="shared" si="44"/>
        <v>0</v>
      </c>
      <c r="K207" s="80">
        <f t="shared" si="44"/>
        <v>1030100</v>
      </c>
      <c r="L207" s="80">
        <f t="shared" si="44"/>
        <v>0</v>
      </c>
      <c r="M207" s="80">
        <f t="shared" si="44"/>
        <v>0</v>
      </c>
      <c r="N207" s="81">
        <f t="shared" si="44"/>
        <v>0</v>
      </c>
    </row>
    <row r="208" spans="1:14" s="13" customFormat="1" ht="24" customHeight="1">
      <c r="A208" s="60"/>
      <c r="B208" s="57" t="s">
        <v>90</v>
      </c>
      <c r="C208" s="5" t="s">
        <v>91</v>
      </c>
      <c r="D208" s="86">
        <v>15000</v>
      </c>
      <c r="E208" s="86">
        <f>D208</f>
        <v>15000</v>
      </c>
      <c r="F208" s="86"/>
      <c r="G208" s="86"/>
      <c r="H208" s="86"/>
      <c r="I208" s="86"/>
      <c r="J208" s="86"/>
      <c r="K208" s="86">
        <f>E208</f>
        <v>15000</v>
      </c>
      <c r="L208" s="134"/>
      <c r="M208" s="134"/>
      <c r="N208" s="102"/>
    </row>
    <row r="209" spans="1:14" s="13" customFormat="1" ht="20.25" customHeight="1">
      <c r="A209" s="54"/>
      <c r="B209" s="8" t="s">
        <v>220</v>
      </c>
      <c r="C209" s="5" t="s">
        <v>281</v>
      </c>
      <c r="D209" s="43">
        <v>1015100</v>
      </c>
      <c r="E209" s="86">
        <f>D209</f>
        <v>1015100</v>
      </c>
      <c r="F209" s="43">
        <v>0</v>
      </c>
      <c r="G209" s="82"/>
      <c r="H209" s="83">
        <v>0</v>
      </c>
      <c r="I209" s="83"/>
      <c r="J209" s="83"/>
      <c r="K209" s="86">
        <f>E209</f>
        <v>1015100</v>
      </c>
      <c r="L209" s="134"/>
      <c r="M209" s="134"/>
      <c r="N209" s="102"/>
    </row>
    <row r="210" spans="1:14" s="13" customFormat="1" ht="16.5" customHeight="1">
      <c r="A210" s="50" t="s">
        <v>221</v>
      </c>
      <c r="B210" s="59"/>
      <c r="C210" s="17" t="s">
        <v>222</v>
      </c>
      <c r="D210" s="84">
        <f>D211</f>
        <v>745648</v>
      </c>
      <c r="E210" s="84">
        <f aca="true" t="shared" si="45" ref="E210:N210">E211</f>
        <v>745648</v>
      </c>
      <c r="F210" s="84">
        <f t="shared" si="45"/>
        <v>0</v>
      </c>
      <c r="G210" s="84">
        <f t="shared" si="45"/>
        <v>745648</v>
      </c>
      <c r="H210" s="84">
        <f t="shared" si="45"/>
        <v>0</v>
      </c>
      <c r="I210" s="84">
        <f t="shared" si="45"/>
        <v>0</v>
      </c>
      <c r="J210" s="84">
        <f t="shared" si="45"/>
        <v>0</v>
      </c>
      <c r="K210" s="84">
        <f t="shared" si="45"/>
        <v>0</v>
      </c>
      <c r="L210" s="84">
        <f t="shared" si="45"/>
        <v>0</v>
      </c>
      <c r="M210" s="84">
        <f t="shared" si="45"/>
        <v>0</v>
      </c>
      <c r="N210" s="85">
        <f t="shared" si="45"/>
        <v>0</v>
      </c>
    </row>
    <row r="211" spans="1:14" s="13" customFormat="1" ht="15" customHeight="1">
      <c r="A211" s="52" t="s">
        <v>223</v>
      </c>
      <c r="B211" s="48"/>
      <c r="C211" s="39" t="s">
        <v>224</v>
      </c>
      <c r="D211" s="80">
        <f>D212+D213+D214</f>
        <v>745648</v>
      </c>
      <c r="E211" s="80">
        <f>E212+E213+E214</f>
        <v>745648</v>
      </c>
      <c r="F211" s="80">
        <f aca="true" t="shared" si="46" ref="F211:N211">F212+F213+F214</f>
        <v>0</v>
      </c>
      <c r="G211" s="80">
        <f t="shared" si="46"/>
        <v>745648</v>
      </c>
      <c r="H211" s="80">
        <f t="shared" si="46"/>
        <v>0</v>
      </c>
      <c r="I211" s="80">
        <f t="shared" si="46"/>
        <v>0</v>
      </c>
      <c r="J211" s="80">
        <f t="shared" si="46"/>
        <v>0</v>
      </c>
      <c r="K211" s="80">
        <f t="shared" si="46"/>
        <v>0</v>
      </c>
      <c r="L211" s="80">
        <f t="shared" si="46"/>
        <v>0</v>
      </c>
      <c r="M211" s="80">
        <f t="shared" si="46"/>
        <v>0</v>
      </c>
      <c r="N211" s="81">
        <f t="shared" si="46"/>
        <v>0</v>
      </c>
    </row>
    <row r="212" spans="1:14" s="13" customFormat="1" ht="15" customHeight="1">
      <c r="A212" s="95"/>
      <c r="B212" s="91" t="s">
        <v>225</v>
      </c>
      <c r="C212" s="94" t="s">
        <v>7</v>
      </c>
      <c r="D212" s="90">
        <v>70000</v>
      </c>
      <c r="E212" s="90">
        <f>D212</f>
        <v>70000</v>
      </c>
      <c r="F212" s="90"/>
      <c r="G212" s="82">
        <f>E212</f>
        <v>70000</v>
      </c>
      <c r="H212" s="90"/>
      <c r="I212" s="90"/>
      <c r="J212" s="90"/>
      <c r="K212" s="90"/>
      <c r="L212" s="90"/>
      <c r="M212" s="90"/>
      <c r="N212" s="98"/>
    </row>
    <row r="213" spans="1:14" s="13" customFormat="1" ht="17.25" customHeight="1">
      <c r="A213" s="54"/>
      <c r="B213" s="8" t="s">
        <v>225</v>
      </c>
      <c r="C213" s="5" t="s">
        <v>28</v>
      </c>
      <c r="D213" s="43">
        <v>1000</v>
      </c>
      <c r="E213" s="43">
        <f>D213</f>
        <v>1000</v>
      </c>
      <c r="F213" s="43">
        <v>0</v>
      </c>
      <c r="G213" s="82">
        <f>E213</f>
        <v>1000</v>
      </c>
      <c r="H213" s="83">
        <v>0</v>
      </c>
      <c r="I213" s="83"/>
      <c r="J213" s="83"/>
      <c r="K213" s="86"/>
      <c r="L213" s="134"/>
      <c r="M213" s="134"/>
      <c r="N213" s="102"/>
    </row>
    <row r="214" spans="1:14" s="13" customFormat="1" ht="17.25" customHeight="1">
      <c r="A214" s="54"/>
      <c r="B214" s="8" t="s">
        <v>225</v>
      </c>
      <c r="C214" s="5" t="s">
        <v>226</v>
      </c>
      <c r="D214" s="43">
        <v>674648</v>
      </c>
      <c r="E214" s="43">
        <f>D214</f>
        <v>674648</v>
      </c>
      <c r="F214" s="43">
        <v>0</v>
      </c>
      <c r="G214" s="82">
        <f>E214</f>
        <v>674648</v>
      </c>
      <c r="H214" s="83">
        <v>0</v>
      </c>
      <c r="I214" s="83"/>
      <c r="J214" s="83"/>
      <c r="K214" s="86"/>
      <c r="L214" s="134"/>
      <c r="M214" s="134"/>
      <c r="N214" s="102"/>
    </row>
    <row r="215" spans="1:14" s="13" customFormat="1" ht="20.25" customHeight="1">
      <c r="A215" s="50" t="s">
        <v>227</v>
      </c>
      <c r="B215" s="59"/>
      <c r="C215" s="17" t="s">
        <v>228</v>
      </c>
      <c r="D215" s="84">
        <f>D216+D234+D236+D250+D272+D278+D304+D319+D333+D347+D376</f>
        <v>18817526</v>
      </c>
      <c r="E215" s="84">
        <f aca="true" t="shared" si="47" ref="E215:N215">E216+E234+E236+E250+E272+E278+E304+E319+E333+E347+E376</f>
        <v>15824310</v>
      </c>
      <c r="F215" s="84">
        <f t="shared" si="47"/>
        <v>10179220</v>
      </c>
      <c r="G215" s="84">
        <f t="shared" si="47"/>
        <v>2314182</v>
      </c>
      <c r="H215" s="84">
        <f t="shared" si="47"/>
        <v>2513789</v>
      </c>
      <c r="I215" s="84">
        <f t="shared" si="47"/>
        <v>14905</v>
      </c>
      <c r="J215" s="84">
        <f t="shared" si="47"/>
        <v>802214</v>
      </c>
      <c r="K215" s="84">
        <f t="shared" si="47"/>
        <v>0</v>
      </c>
      <c r="L215" s="84">
        <f t="shared" si="47"/>
        <v>2993216</v>
      </c>
      <c r="M215" s="84">
        <f t="shared" si="47"/>
        <v>0</v>
      </c>
      <c r="N215" s="85">
        <f t="shared" si="47"/>
        <v>2993216</v>
      </c>
    </row>
    <row r="216" spans="1:14" s="13" customFormat="1" ht="19.5" customHeight="1">
      <c r="A216" s="52" t="s">
        <v>229</v>
      </c>
      <c r="B216" s="48"/>
      <c r="C216" s="39" t="s">
        <v>230</v>
      </c>
      <c r="D216" s="80">
        <f>SUM(D217:D233)</f>
        <v>1482261</v>
      </c>
      <c r="E216" s="80">
        <f>SUM(E217:E233)</f>
        <v>1482261</v>
      </c>
      <c r="F216" s="80">
        <f>SUM(F217:F233)</f>
        <v>570044</v>
      </c>
      <c r="G216" s="80">
        <f>SUM(G217:G233)</f>
        <v>127328</v>
      </c>
      <c r="H216" s="80">
        <f>SUM(H217:H233)</f>
        <v>784889</v>
      </c>
      <c r="I216" s="80">
        <f aca="true" t="shared" si="48" ref="I216:N216">SUM(I217:I233)</f>
        <v>0</v>
      </c>
      <c r="J216" s="80">
        <f t="shared" si="48"/>
        <v>0</v>
      </c>
      <c r="K216" s="80">
        <f t="shared" si="48"/>
        <v>0</v>
      </c>
      <c r="L216" s="80">
        <f t="shared" si="48"/>
        <v>0</v>
      </c>
      <c r="M216" s="80">
        <f t="shared" si="48"/>
        <v>0</v>
      </c>
      <c r="N216" s="81">
        <f t="shared" si="48"/>
        <v>0</v>
      </c>
    </row>
    <row r="217" spans="1:14" s="13" customFormat="1" ht="17.25" customHeight="1">
      <c r="A217" s="95"/>
      <c r="B217" s="91" t="s">
        <v>233</v>
      </c>
      <c r="C217" s="5" t="s">
        <v>92</v>
      </c>
      <c r="D217" s="90">
        <v>784889</v>
      </c>
      <c r="E217" s="90">
        <f>D217</f>
        <v>784889</v>
      </c>
      <c r="F217" s="90"/>
      <c r="G217" s="90"/>
      <c r="H217" s="90">
        <f>E217</f>
        <v>784889</v>
      </c>
      <c r="I217" s="90"/>
      <c r="J217" s="90"/>
      <c r="K217" s="90"/>
      <c r="L217" s="90"/>
      <c r="M217" s="90"/>
      <c r="N217" s="98"/>
    </row>
    <row r="218" spans="1:14" s="13" customFormat="1" ht="16.5" customHeight="1">
      <c r="A218" s="55"/>
      <c r="B218" s="8" t="s">
        <v>121</v>
      </c>
      <c r="C218" s="5" t="s">
        <v>122</v>
      </c>
      <c r="D218" s="43">
        <v>442861</v>
      </c>
      <c r="E218" s="43">
        <f>D218</f>
        <v>442861</v>
      </c>
      <c r="F218" s="43">
        <f>E218</f>
        <v>442861</v>
      </c>
      <c r="G218" s="82"/>
      <c r="H218" s="83">
        <v>0</v>
      </c>
      <c r="I218" s="83"/>
      <c r="J218" s="83"/>
      <c r="K218" s="86"/>
      <c r="L218" s="134"/>
      <c r="M218" s="134"/>
      <c r="N218" s="102"/>
    </row>
    <row r="219" spans="1:14" s="13" customFormat="1" ht="15.75" customHeight="1">
      <c r="A219" s="55"/>
      <c r="B219" s="8" t="s">
        <v>124</v>
      </c>
      <c r="C219" s="5" t="s">
        <v>125</v>
      </c>
      <c r="D219" s="43">
        <v>36883</v>
      </c>
      <c r="E219" s="43">
        <f aca="true" t="shared" si="49" ref="E219:E233">D219</f>
        <v>36883</v>
      </c>
      <c r="F219" s="43">
        <f>E219</f>
        <v>36883</v>
      </c>
      <c r="G219" s="82"/>
      <c r="H219" s="83">
        <v>0</v>
      </c>
      <c r="I219" s="83"/>
      <c r="J219" s="83"/>
      <c r="K219" s="86"/>
      <c r="L219" s="134"/>
      <c r="M219" s="134"/>
      <c r="N219" s="102"/>
    </row>
    <row r="220" spans="1:14" s="13" customFormat="1" ht="15" customHeight="1">
      <c r="A220" s="55"/>
      <c r="B220" s="58" t="s">
        <v>170</v>
      </c>
      <c r="C220" s="5" t="s">
        <v>151</v>
      </c>
      <c r="D220" s="43">
        <v>74697</v>
      </c>
      <c r="E220" s="43">
        <f t="shared" si="49"/>
        <v>74697</v>
      </c>
      <c r="F220" s="43">
        <f>E220</f>
        <v>74697</v>
      </c>
      <c r="G220" s="82"/>
      <c r="H220" s="83">
        <v>0</v>
      </c>
      <c r="I220" s="83"/>
      <c r="J220" s="83"/>
      <c r="K220" s="86"/>
      <c r="L220" s="134"/>
      <c r="M220" s="134"/>
      <c r="N220" s="102"/>
    </row>
    <row r="221" spans="1:14" s="13" customFormat="1" ht="15" customHeight="1">
      <c r="A221" s="55"/>
      <c r="B221" s="58" t="s">
        <v>126</v>
      </c>
      <c r="C221" s="5" t="s">
        <v>127</v>
      </c>
      <c r="D221" s="43">
        <v>11603</v>
      </c>
      <c r="E221" s="43">
        <f t="shared" si="49"/>
        <v>11603</v>
      </c>
      <c r="F221" s="43">
        <f>E221</f>
        <v>11603</v>
      </c>
      <c r="G221" s="82"/>
      <c r="H221" s="83">
        <v>0</v>
      </c>
      <c r="I221" s="83"/>
      <c r="J221" s="83"/>
      <c r="K221" s="86"/>
      <c r="L221" s="134"/>
      <c r="M221" s="134"/>
      <c r="N221" s="102"/>
    </row>
    <row r="222" spans="1:14" s="13" customFormat="1" ht="15" customHeight="1">
      <c r="A222" s="55"/>
      <c r="B222" s="58" t="s">
        <v>442</v>
      </c>
      <c r="C222" s="5" t="s">
        <v>443</v>
      </c>
      <c r="D222" s="43">
        <v>4000</v>
      </c>
      <c r="E222" s="43">
        <f t="shared" si="49"/>
        <v>4000</v>
      </c>
      <c r="F222" s="43">
        <f>E222</f>
        <v>4000</v>
      </c>
      <c r="G222" s="82"/>
      <c r="H222" s="83"/>
      <c r="I222" s="83"/>
      <c r="J222" s="83"/>
      <c r="K222" s="86"/>
      <c r="L222" s="134"/>
      <c r="M222" s="134"/>
      <c r="N222" s="102"/>
    </row>
    <row r="223" spans="1:14" s="13" customFormat="1" ht="16.5" customHeight="1">
      <c r="A223" s="55"/>
      <c r="B223" s="58" t="s">
        <v>128</v>
      </c>
      <c r="C223" s="5" t="s">
        <v>231</v>
      </c>
      <c r="D223" s="43">
        <v>62474</v>
      </c>
      <c r="E223" s="43">
        <f t="shared" si="49"/>
        <v>62474</v>
      </c>
      <c r="F223" s="43">
        <v>0</v>
      </c>
      <c r="G223" s="82">
        <f>E223</f>
        <v>62474</v>
      </c>
      <c r="H223" s="83">
        <v>0</v>
      </c>
      <c r="I223" s="83"/>
      <c r="J223" s="83"/>
      <c r="K223" s="86"/>
      <c r="L223" s="134"/>
      <c r="M223" s="134"/>
      <c r="N223" s="102"/>
    </row>
    <row r="224" spans="1:14" s="13" customFormat="1" ht="16.5" customHeight="1">
      <c r="A224" s="55"/>
      <c r="B224" s="58" t="s">
        <v>130</v>
      </c>
      <c r="C224" s="5" t="s">
        <v>201</v>
      </c>
      <c r="D224" s="43">
        <v>11999</v>
      </c>
      <c r="E224" s="43">
        <f t="shared" si="49"/>
        <v>11999</v>
      </c>
      <c r="F224" s="43">
        <v>0</v>
      </c>
      <c r="G224" s="82">
        <f aca="true" t="shared" si="50" ref="G224:G233">E224</f>
        <v>11999</v>
      </c>
      <c r="H224" s="83">
        <v>0</v>
      </c>
      <c r="I224" s="83"/>
      <c r="J224" s="83"/>
      <c r="K224" s="86"/>
      <c r="L224" s="134"/>
      <c r="M224" s="134"/>
      <c r="N224" s="102"/>
    </row>
    <row r="225" spans="1:14" s="13" customFormat="1" ht="16.5" customHeight="1">
      <c r="A225" s="55"/>
      <c r="B225" s="58" t="s">
        <v>190</v>
      </c>
      <c r="C225" s="5" t="s">
        <v>191</v>
      </c>
      <c r="D225" s="43">
        <v>2020</v>
      </c>
      <c r="E225" s="43">
        <f t="shared" si="49"/>
        <v>2020</v>
      </c>
      <c r="F225" s="43">
        <v>0</v>
      </c>
      <c r="G225" s="82">
        <f t="shared" si="50"/>
        <v>2020</v>
      </c>
      <c r="H225" s="83">
        <v>0</v>
      </c>
      <c r="I225" s="83"/>
      <c r="J225" s="83"/>
      <c r="K225" s="86"/>
      <c r="L225" s="134"/>
      <c r="M225" s="134"/>
      <c r="N225" s="102"/>
    </row>
    <row r="226" spans="1:14" s="13" customFormat="1" ht="16.5" customHeight="1">
      <c r="A226" s="55"/>
      <c r="B226" s="58" t="s">
        <v>133</v>
      </c>
      <c r="C226" s="5" t="s">
        <v>203</v>
      </c>
      <c r="D226" s="43">
        <v>12799</v>
      </c>
      <c r="E226" s="43">
        <f t="shared" si="49"/>
        <v>12799</v>
      </c>
      <c r="F226" s="43">
        <v>0</v>
      </c>
      <c r="G226" s="82">
        <f t="shared" si="50"/>
        <v>12799</v>
      </c>
      <c r="H226" s="83">
        <v>0</v>
      </c>
      <c r="I226" s="83"/>
      <c r="J226" s="83"/>
      <c r="K226" s="86"/>
      <c r="L226" s="134"/>
      <c r="M226" s="134"/>
      <c r="N226" s="102"/>
    </row>
    <row r="227" spans="1:14" s="13" customFormat="1" ht="16.5" customHeight="1">
      <c r="A227" s="55"/>
      <c r="B227" s="58" t="s">
        <v>444</v>
      </c>
      <c r="C227" s="6" t="s">
        <v>445</v>
      </c>
      <c r="D227" s="43">
        <v>520</v>
      </c>
      <c r="E227" s="43">
        <f t="shared" si="49"/>
        <v>520</v>
      </c>
      <c r="F227" s="43"/>
      <c r="G227" s="82">
        <f t="shared" si="50"/>
        <v>520</v>
      </c>
      <c r="H227" s="83"/>
      <c r="I227" s="83"/>
      <c r="J227" s="83"/>
      <c r="K227" s="86"/>
      <c r="L227" s="134"/>
      <c r="M227" s="134"/>
      <c r="N227" s="102"/>
    </row>
    <row r="228" spans="1:14" s="13" customFormat="1" ht="16.5" customHeight="1">
      <c r="A228" s="55"/>
      <c r="B228" s="58" t="s">
        <v>285</v>
      </c>
      <c r="C228" s="5" t="s">
        <v>289</v>
      </c>
      <c r="D228" s="43">
        <v>3000</v>
      </c>
      <c r="E228" s="43">
        <f t="shared" si="49"/>
        <v>3000</v>
      </c>
      <c r="F228" s="43"/>
      <c r="G228" s="82">
        <f t="shared" si="50"/>
        <v>3000</v>
      </c>
      <c r="H228" s="83"/>
      <c r="I228" s="83"/>
      <c r="J228" s="83"/>
      <c r="K228" s="86"/>
      <c r="L228" s="134"/>
      <c r="M228" s="134"/>
      <c r="N228" s="102"/>
    </row>
    <row r="229" spans="1:14" s="13" customFormat="1" ht="15" customHeight="1">
      <c r="A229" s="55"/>
      <c r="B229" s="58" t="s">
        <v>135</v>
      </c>
      <c r="C229" s="5" t="s">
        <v>136</v>
      </c>
      <c r="D229" s="43">
        <v>1351</v>
      </c>
      <c r="E229" s="43">
        <f t="shared" si="49"/>
        <v>1351</v>
      </c>
      <c r="F229" s="43">
        <v>0</v>
      </c>
      <c r="G229" s="82">
        <f t="shared" si="50"/>
        <v>1351</v>
      </c>
      <c r="H229" s="83">
        <v>0</v>
      </c>
      <c r="I229" s="83"/>
      <c r="J229" s="83"/>
      <c r="K229" s="86"/>
      <c r="L229" s="134"/>
      <c r="M229" s="134"/>
      <c r="N229" s="102"/>
    </row>
    <row r="230" spans="1:14" s="13" customFormat="1" ht="17.25" customHeight="1">
      <c r="A230" s="55"/>
      <c r="B230" s="58" t="s">
        <v>139</v>
      </c>
      <c r="C230" s="5" t="s">
        <v>140</v>
      </c>
      <c r="D230" s="43">
        <v>24289</v>
      </c>
      <c r="E230" s="43">
        <f t="shared" si="49"/>
        <v>24289</v>
      </c>
      <c r="F230" s="43">
        <v>0</v>
      </c>
      <c r="G230" s="82">
        <f t="shared" si="50"/>
        <v>24289</v>
      </c>
      <c r="H230" s="83">
        <v>0</v>
      </c>
      <c r="I230" s="83"/>
      <c r="J230" s="83"/>
      <c r="K230" s="86"/>
      <c r="L230" s="134"/>
      <c r="M230" s="134"/>
      <c r="N230" s="102"/>
    </row>
    <row r="231" spans="1:14" s="13" customFormat="1" ht="17.25" customHeight="1">
      <c r="A231" s="55"/>
      <c r="B231" s="58" t="s">
        <v>286</v>
      </c>
      <c r="C231" s="5" t="s">
        <v>498</v>
      </c>
      <c r="D231" s="43">
        <v>2000</v>
      </c>
      <c r="E231" s="43">
        <f t="shared" si="49"/>
        <v>2000</v>
      </c>
      <c r="F231" s="43"/>
      <c r="G231" s="82">
        <f t="shared" si="50"/>
        <v>2000</v>
      </c>
      <c r="H231" s="83"/>
      <c r="I231" s="83"/>
      <c r="J231" s="83"/>
      <c r="K231" s="86"/>
      <c r="L231" s="134"/>
      <c r="M231" s="134"/>
      <c r="N231" s="102"/>
    </row>
    <row r="232" spans="1:14" s="13" customFormat="1" ht="17.25" customHeight="1">
      <c r="A232" s="55"/>
      <c r="B232" s="58" t="s">
        <v>287</v>
      </c>
      <c r="C232" s="5" t="s">
        <v>291</v>
      </c>
      <c r="D232" s="43">
        <v>1000</v>
      </c>
      <c r="E232" s="43">
        <f t="shared" si="49"/>
        <v>1000</v>
      </c>
      <c r="F232" s="43"/>
      <c r="G232" s="82">
        <f t="shared" si="50"/>
        <v>1000</v>
      </c>
      <c r="H232" s="83"/>
      <c r="I232" s="83"/>
      <c r="J232" s="83"/>
      <c r="K232" s="86"/>
      <c r="L232" s="134"/>
      <c r="M232" s="134"/>
      <c r="N232" s="102"/>
    </row>
    <row r="233" spans="1:14" s="13" customFormat="1" ht="17.25" customHeight="1">
      <c r="A233" s="55"/>
      <c r="B233" s="58" t="s">
        <v>288</v>
      </c>
      <c r="C233" s="5" t="s">
        <v>292</v>
      </c>
      <c r="D233" s="43">
        <v>5876</v>
      </c>
      <c r="E233" s="43">
        <f t="shared" si="49"/>
        <v>5876</v>
      </c>
      <c r="F233" s="43"/>
      <c r="G233" s="82">
        <f t="shared" si="50"/>
        <v>5876</v>
      </c>
      <c r="H233" s="83"/>
      <c r="I233" s="83"/>
      <c r="J233" s="83"/>
      <c r="K233" s="86"/>
      <c r="L233" s="134"/>
      <c r="M233" s="134"/>
      <c r="N233" s="102"/>
    </row>
    <row r="234" spans="1:14" s="13" customFormat="1" ht="18.75" customHeight="1">
      <c r="A234" s="52" t="s">
        <v>352</v>
      </c>
      <c r="B234" s="48"/>
      <c r="C234" s="39" t="s">
        <v>351</v>
      </c>
      <c r="D234" s="80">
        <f>D235</f>
        <v>512528</v>
      </c>
      <c r="E234" s="80">
        <f aca="true" t="shared" si="51" ref="E234:N234">E235</f>
        <v>512528</v>
      </c>
      <c r="F234" s="80">
        <f t="shared" si="51"/>
        <v>0</v>
      </c>
      <c r="G234" s="80">
        <f t="shared" si="51"/>
        <v>0</v>
      </c>
      <c r="H234" s="80">
        <f t="shared" si="51"/>
        <v>512528</v>
      </c>
      <c r="I234" s="80">
        <f t="shared" si="51"/>
        <v>0</v>
      </c>
      <c r="J234" s="80">
        <f t="shared" si="51"/>
        <v>0</v>
      </c>
      <c r="K234" s="80">
        <f t="shared" si="51"/>
        <v>0</v>
      </c>
      <c r="L234" s="80">
        <f t="shared" si="51"/>
        <v>0</v>
      </c>
      <c r="M234" s="80">
        <f t="shared" si="51"/>
        <v>0</v>
      </c>
      <c r="N234" s="81">
        <f t="shared" si="51"/>
        <v>0</v>
      </c>
    </row>
    <row r="235" spans="1:14" s="13" customFormat="1" ht="17.25" customHeight="1">
      <c r="A235" s="55"/>
      <c r="B235" s="8" t="s">
        <v>233</v>
      </c>
      <c r="C235" s="5" t="s">
        <v>92</v>
      </c>
      <c r="D235" s="43">
        <v>512528</v>
      </c>
      <c r="E235" s="43">
        <f>D235</f>
        <v>512528</v>
      </c>
      <c r="F235" s="43">
        <v>0</v>
      </c>
      <c r="G235" s="82"/>
      <c r="H235" s="82">
        <f>E235</f>
        <v>512528</v>
      </c>
      <c r="I235" s="82"/>
      <c r="J235" s="82"/>
      <c r="K235" s="86"/>
      <c r="L235" s="134"/>
      <c r="M235" s="134"/>
      <c r="N235" s="102"/>
    </row>
    <row r="236" spans="1:14" s="13" customFormat="1" ht="18.75" customHeight="1">
      <c r="A236" s="52" t="s">
        <v>234</v>
      </c>
      <c r="B236" s="48"/>
      <c r="C236" s="39" t="s">
        <v>235</v>
      </c>
      <c r="D236" s="80">
        <f>SUM(D237:D249)</f>
        <v>820632</v>
      </c>
      <c r="E236" s="80">
        <f>SUM(E237:E249)</f>
        <v>820632</v>
      </c>
      <c r="F236" s="80">
        <f aca="true" t="shared" si="52" ref="F236:N236">SUM(F237:F249)</f>
        <v>572707</v>
      </c>
      <c r="G236" s="80">
        <f t="shared" si="52"/>
        <v>44402</v>
      </c>
      <c r="H236" s="80">
        <f t="shared" si="52"/>
        <v>203523</v>
      </c>
      <c r="I236" s="80">
        <f t="shared" si="52"/>
        <v>0</v>
      </c>
      <c r="J236" s="80">
        <f t="shared" si="52"/>
        <v>0</v>
      </c>
      <c r="K236" s="80">
        <f t="shared" si="52"/>
        <v>0</v>
      </c>
      <c r="L236" s="80">
        <f t="shared" si="52"/>
        <v>0</v>
      </c>
      <c r="M236" s="80">
        <f t="shared" si="52"/>
        <v>0</v>
      </c>
      <c r="N236" s="81">
        <f t="shared" si="52"/>
        <v>0</v>
      </c>
    </row>
    <row r="237" spans="1:14" s="13" customFormat="1" ht="17.25" customHeight="1">
      <c r="A237" s="95"/>
      <c r="B237" s="91" t="s">
        <v>233</v>
      </c>
      <c r="C237" s="5" t="s">
        <v>92</v>
      </c>
      <c r="D237" s="90">
        <v>203523</v>
      </c>
      <c r="E237" s="90">
        <f>D237</f>
        <v>203523</v>
      </c>
      <c r="F237" s="90"/>
      <c r="G237" s="90"/>
      <c r="H237" s="90">
        <f>E237</f>
        <v>203523</v>
      </c>
      <c r="I237" s="90"/>
      <c r="J237" s="90"/>
      <c r="K237" s="90"/>
      <c r="L237" s="90"/>
      <c r="M237" s="90"/>
      <c r="N237" s="98"/>
    </row>
    <row r="238" spans="1:14" s="13" customFormat="1" ht="14.25" customHeight="1">
      <c r="A238" s="55"/>
      <c r="B238" s="8" t="s">
        <v>121</v>
      </c>
      <c r="C238" s="5" t="s">
        <v>122</v>
      </c>
      <c r="D238" s="43">
        <v>453352</v>
      </c>
      <c r="E238" s="43">
        <f>D238</f>
        <v>453352</v>
      </c>
      <c r="F238" s="43">
        <f>E238</f>
        <v>453352</v>
      </c>
      <c r="G238" s="82"/>
      <c r="H238" s="83">
        <v>0</v>
      </c>
      <c r="I238" s="83"/>
      <c r="J238" s="83"/>
      <c r="K238" s="86"/>
      <c r="L238" s="134"/>
      <c r="M238" s="134"/>
      <c r="N238" s="102"/>
    </row>
    <row r="239" spans="1:14" s="13" customFormat="1" ht="17.25" customHeight="1">
      <c r="A239" s="55"/>
      <c r="B239" s="8" t="s">
        <v>124</v>
      </c>
      <c r="C239" s="5" t="s">
        <v>125</v>
      </c>
      <c r="D239" s="43">
        <v>33459</v>
      </c>
      <c r="E239" s="43">
        <f aca="true" t="shared" si="53" ref="E239:E249">D239</f>
        <v>33459</v>
      </c>
      <c r="F239" s="43">
        <f>E239</f>
        <v>33459</v>
      </c>
      <c r="G239" s="82"/>
      <c r="H239" s="83">
        <v>0</v>
      </c>
      <c r="I239" s="83"/>
      <c r="J239" s="83"/>
      <c r="K239" s="86"/>
      <c r="L239" s="134"/>
      <c r="M239" s="134"/>
      <c r="N239" s="102"/>
    </row>
    <row r="240" spans="1:14" s="13" customFormat="1" ht="15.75" customHeight="1">
      <c r="A240" s="55"/>
      <c r="B240" s="58" t="s">
        <v>170</v>
      </c>
      <c r="C240" s="5" t="s">
        <v>151</v>
      </c>
      <c r="D240" s="43">
        <v>74146</v>
      </c>
      <c r="E240" s="43">
        <f t="shared" si="53"/>
        <v>74146</v>
      </c>
      <c r="F240" s="43">
        <f>E240</f>
        <v>74146</v>
      </c>
      <c r="G240" s="82"/>
      <c r="H240" s="83">
        <v>0</v>
      </c>
      <c r="I240" s="83"/>
      <c r="J240" s="83"/>
      <c r="K240" s="86"/>
      <c r="L240" s="134"/>
      <c r="M240" s="134"/>
      <c r="N240" s="102"/>
    </row>
    <row r="241" spans="1:14" s="13" customFormat="1" ht="14.25" customHeight="1">
      <c r="A241" s="55"/>
      <c r="B241" s="58" t="s">
        <v>126</v>
      </c>
      <c r="C241" s="5" t="s">
        <v>127</v>
      </c>
      <c r="D241" s="43">
        <v>11750</v>
      </c>
      <c r="E241" s="43">
        <f t="shared" si="53"/>
        <v>11750</v>
      </c>
      <c r="F241" s="43">
        <f>E241</f>
        <v>11750</v>
      </c>
      <c r="G241" s="82"/>
      <c r="H241" s="83">
        <v>0</v>
      </c>
      <c r="I241" s="83"/>
      <c r="J241" s="83"/>
      <c r="K241" s="86"/>
      <c r="L241" s="134"/>
      <c r="M241" s="134"/>
      <c r="N241" s="102"/>
    </row>
    <row r="242" spans="1:14" s="13" customFormat="1" ht="14.25" customHeight="1">
      <c r="A242" s="55"/>
      <c r="B242" s="8" t="s">
        <v>128</v>
      </c>
      <c r="C242" s="6" t="s">
        <v>282</v>
      </c>
      <c r="D242" s="43">
        <v>9353</v>
      </c>
      <c r="E242" s="43">
        <f t="shared" si="53"/>
        <v>9353</v>
      </c>
      <c r="F242" s="43">
        <v>0</v>
      </c>
      <c r="G242" s="82">
        <f>E242</f>
        <v>9353</v>
      </c>
      <c r="H242" s="83">
        <v>0</v>
      </c>
      <c r="I242" s="83"/>
      <c r="J242" s="83"/>
      <c r="K242" s="86"/>
      <c r="L242" s="134"/>
      <c r="M242" s="134"/>
      <c r="N242" s="102"/>
    </row>
    <row r="243" spans="1:14" s="13" customFormat="1" ht="14.25" customHeight="1">
      <c r="A243" s="55"/>
      <c r="B243" s="8" t="s">
        <v>130</v>
      </c>
      <c r="C243" s="6" t="s">
        <v>201</v>
      </c>
      <c r="D243" s="43">
        <v>2788</v>
      </c>
      <c r="E243" s="43">
        <f t="shared" si="53"/>
        <v>2788</v>
      </c>
      <c r="F243" s="43">
        <v>0</v>
      </c>
      <c r="G243" s="82">
        <f aca="true" t="shared" si="54" ref="G243:G249">E243</f>
        <v>2788</v>
      </c>
      <c r="H243" s="83">
        <v>0</v>
      </c>
      <c r="I243" s="83"/>
      <c r="J243" s="83"/>
      <c r="K243" s="86"/>
      <c r="L243" s="134"/>
      <c r="M243" s="134"/>
      <c r="N243" s="102"/>
    </row>
    <row r="244" spans="1:14" s="13" customFormat="1" ht="14.25" customHeight="1">
      <c r="A244" s="55"/>
      <c r="B244" s="8" t="s">
        <v>190</v>
      </c>
      <c r="C244" s="5" t="s">
        <v>191</v>
      </c>
      <c r="D244" s="43">
        <v>1515</v>
      </c>
      <c r="E244" s="43">
        <f t="shared" si="53"/>
        <v>1515</v>
      </c>
      <c r="F244" s="43"/>
      <c r="G244" s="82">
        <f t="shared" si="54"/>
        <v>1515</v>
      </c>
      <c r="H244" s="83"/>
      <c r="I244" s="83"/>
      <c r="J244" s="83"/>
      <c r="K244" s="86"/>
      <c r="L244" s="134"/>
      <c r="M244" s="134"/>
      <c r="N244" s="102"/>
    </row>
    <row r="245" spans="1:14" s="13" customFormat="1" ht="15" customHeight="1">
      <c r="A245" s="55"/>
      <c r="B245" s="8" t="s">
        <v>133</v>
      </c>
      <c r="C245" s="6" t="s">
        <v>203</v>
      </c>
      <c r="D245" s="43">
        <v>2390</v>
      </c>
      <c r="E245" s="43">
        <f t="shared" si="53"/>
        <v>2390</v>
      </c>
      <c r="F245" s="43">
        <v>0</v>
      </c>
      <c r="G245" s="82">
        <f t="shared" si="54"/>
        <v>2390</v>
      </c>
      <c r="H245" s="83">
        <v>0</v>
      </c>
      <c r="I245" s="83"/>
      <c r="J245" s="83"/>
      <c r="K245" s="86"/>
      <c r="L245" s="134"/>
      <c r="M245" s="134"/>
      <c r="N245" s="102"/>
    </row>
    <row r="246" spans="1:14" s="13" customFormat="1" ht="15" customHeight="1">
      <c r="A246" s="55"/>
      <c r="B246" s="8" t="s">
        <v>444</v>
      </c>
      <c r="C246" s="6" t="s">
        <v>445</v>
      </c>
      <c r="D246" s="43">
        <v>520</v>
      </c>
      <c r="E246" s="43">
        <f t="shared" si="53"/>
        <v>520</v>
      </c>
      <c r="F246" s="43"/>
      <c r="G246" s="82">
        <f t="shared" si="54"/>
        <v>520</v>
      </c>
      <c r="H246" s="83"/>
      <c r="I246" s="83"/>
      <c r="J246" s="83"/>
      <c r="K246" s="86"/>
      <c r="L246" s="134"/>
      <c r="M246" s="134"/>
      <c r="N246" s="102"/>
    </row>
    <row r="247" spans="1:14" s="13" customFormat="1" ht="15" customHeight="1">
      <c r="A247" s="55"/>
      <c r="B247" s="8" t="s">
        <v>285</v>
      </c>
      <c r="C247" s="5" t="s">
        <v>289</v>
      </c>
      <c r="D247" s="43">
        <v>676</v>
      </c>
      <c r="E247" s="43">
        <f t="shared" si="53"/>
        <v>676</v>
      </c>
      <c r="F247" s="43"/>
      <c r="G247" s="82">
        <f t="shared" si="54"/>
        <v>676</v>
      </c>
      <c r="H247" s="83"/>
      <c r="I247" s="83"/>
      <c r="J247" s="83"/>
      <c r="K247" s="86"/>
      <c r="L247" s="134"/>
      <c r="M247" s="134"/>
      <c r="N247" s="102"/>
    </row>
    <row r="248" spans="1:14" s="13" customFormat="1" ht="15" customHeight="1">
      <c r="A248" s="55"/>
      <c r="B248" s="8" t="s">
        <v>139</v>
      </c>
      <c r="C248" s="6" t="s">
        <v>140</v>
      </c>
      <c r="D248" s="43">
        <v>25160</v>
      </c>
      <c r="E248" s="43">
        <f t="shared" si="53"/>
        <v>25160</v>
      </c>
      <c r="F248" s="43">
        <v>0</v>
      </c>
      <c r="G248" s="82">
        <f t="shared" si="54"/>
        <v>25160</v>
      </c>
      <c r="H248" s="83">
        <v>0</v>
      </c>
      <c r="I248" s="83"/>
      <c r="J248" s="83"/>
      <c r="K248" s="86"/>
      <c r="L248" s="134"/>
      <c r="M248" s="134"/>
      <c r="N248" s="102"/>
    </row>
    <row r="249" spans="1:14" s="13" customFormat="1" ht="14.25" customHeight="1">
      <c r="A249" s="55"/>
      <c r="B249" s="8" t="s">
        <v>287</v>
      </c>
      <c r="C249" s="5" t="s">
        <v>291</v>
      </c>
      <c r="D249" s="43">
        <v>2000</v>
      </c>
      <c r="E249" s="43">
        <f t="shared" si="53"/>
        <v>2000</v>
      </c>
      <c r="F249" s="43"/>
      <c r="G249" s="82">
        <f t="shared" si="54"/>
        <v>2000</v>
      </c>
      <c r="H249" s="83"/>
      <c r="I249" s="83"/>
      <c r="J249" s="83"/>
      <c r="K249" s="86"/>
      <c r="L249" s="134"/>
      <c r="M249" s="134"/>
      <c r="N249" s="102"/>
    </row>
    <row r="250" spans="1:14" s="13" customFormat="1" ht="18" customHeight="1">
      <c r="A250" s="52" t="s">
        <v>237</v>
      </c>
      <c r="B250" s="53"/>
      <c r="C250" s="138" t="s">
        <v>238</v>
      </c>
      <c r="D250" s="80">
        <f>SUM(D251:D271)</f>
        <v>2650366</v>
      </c>
      <c r="E250" s="80">
        <f>SUM(E251:E271)</f>
        <v>2650366</v>
      </c>
      <c r="F250" s="80">
        <f aca="true" t="shared" si="55" ref="F250:N250">SUM(F251:F271)</f>
        <v>2053350</v>
      </c>
      <c r="G250" s="80">
        <f t="shared" si="55"/>
        <v>345590</v>
      </c>
      <c r="H250" s="80">
        <f t="shared" si="55"/>
        <v>248901</v>
      </c>
      <c r="I250" s="80">
        <f t="shared" si="55"/>
        <v>2525</v>
      </c>
      <c r="J250" s="80">
        <f t="shared" si="55"/>
        <v>0</v>
      </c>
      <c r="K250" s="80">
        <f t="shared" si="55"/>
        <v>0</v>
      </c>
      <c r="L250" s="80">
        <f t="shared" si="55"/>
        <v>0</v>
      </c>
      <c r="M250" s="80">
        <f t="shared" si="55"/>
        <v>0</v>
      </c>
      <c r="N250" s="81">
        <f t="shared" si="55"/>
        <v>0</v>
      </c>
    </row>
    <row r="251" spans="1:14" s="13" customFormat="1" ht="16.5" customHeight="1">
      <c r="A251" s="95"/>
      <c r="B251" s="91" t="s">
        <v>233</v>
      </c>
      <c r="C251" s="5" t="s">
        <v>92</v>
      </c>
      <c r="D251" s="90">
        <v>248901</v>
      </c>
      <c r="E251" s="90">
        <f>D251</f>
        <v>248901</v>
      </c>
      <c r="F251" s="90"/>
      <c r="G251" s="90"/>
      <c r="H251" s="90">
        <f>E251</f>
        <v>248901</v>
      </c>
      <c r="I251" s="90"/>
      <c r="J251" s="90"/>
      <c r="K251" s="90"/>
      <c r="L251" s="90"/>
      <c r="M251" s="90"/>
      <c r="N251" s="98"/>
    </row>
    <row r="252" spans="1:14" s="41" customFormat="1" ht="17.25" customHeight="1">
      <c r="A252" s="49"/>
      <c r="B252" s="8" t="s">
        <v>488</v>
      </c>
      <c r="C252" s="37" t="s">
        <v>239</v>
      </c>
      <c r="D252" s="87">
        <v>2525</v>
      </c>
      <c r="E252" s="87">
        <f>D252</f>
        <v>2525</v>
      </c>
      <c r="F252" s="87"/>
      <c r="G252" s="82"/>
      <c r="H252" s="83"/>
      <c r="I252" s="83">
        <f>E252</f>
        <v>2525</v>
      </c>
      <c r="J252" s="83"/>
      <c r="K252" s="86"/>
      <c r="L252" s="134"/>
      <c r="M252" s="134"/>
      <c r="N252" s="102"/>
    </row>
    <row r="253" spans="1:14" s="13" customFormat="1" ht="15" customHeight="1">
      <c r="A253" s="49"/>
      <c r="B253" s="8" t="s">
        <v>121</v>
      </c>
      <c r="C253" s="5" t="s">
        <v>337</v>
      </c>
      <c r="D253" s="43">
        <v>1642636</v>
      </c>
      <c r="E253" s="87">
        <f aca="true" t="shared" si="56" ref="E253:E271">D253</f>
        <v>1642636</v>
      </c>
      <c r="F253" s="43">
        <f>E253</f>
        <v>1642636</v>
      </c>
      <c r="G253" s="82"/>
      <c r="H253" s="83"/>
      <c r="I253" s="83"/>
      <c r="J253" s="83"/>
      <c r="K253" s="86"/>
      <c r="L253" s="134"/>
      <c r="M253" s="134"/>
      <c r="N253" s="102"/>
    </row>
    <row r="254" spans="1:14" s="13" customFormat="1" ht="14.25" customHeight="1">
      <c r="A254" s="49"/>
      <c r="B254" s="8" t="s">
        <v>124</v>
      </c>
      <c r="C254" s="5" t="s">
        <v>125</v>
      </c>
      <c r="D254" s="43">
        <v>124755</v>
      </c>
      <c r="E254" s="87">
        <f t="shared" si="56"/>
        <v>124755</v>
      </c>
      <c r="F254" s="43">
        <f>E254</f>
        <v>124755</v>
      </c>
      <c r="G254" s="82"/>
      <c r="H254" s="83"/>
      <c r="I254" s="83"/>
      <c r="J254" s="83"/>
      <c r="K254" s="86"/>
      <c r="L254" s="134"/>
      <c r="M254" s="134"/>
      <c r="N254" s="102"/>
    </row>
    <row r="255" spans="1:14" s="13" customFormat="1" ht="15" customHeight="1">
      <c r="A255" s="49"/>
      <c r="B255" s="58" t="s">
        <v>170</v>
      </c>
      <c r="C255" s="5" t="s">
        <v>184</v>
      </c>
      <c r="D255" s="43">
        <v>246044</v>
      </c>
      <c r="E255" s="87">
        <f t="shared" si="56"/>
        <v>246044</v>
      </c>
      <c r="F255" s="43">
        <f>E255</f>
        <v>246044</v>
      </c>
      <c r="G255" s="82"/>
      <c r="H255" s="83"/>
      <c r="I255" s="83"/>
      <c r="J255" s="83"/>
      <c r="K255" s="86"/>
      <c r="L255" s="134"/>
      <c r="M255" s="134"/>
      <c r="N255" s="102"/>
    </row>
    <row r="256" spans="1:14" s="13" customFormat="1" ht="16.5" customHeight="1">
      <c r="A256" s="49"/>
      <c r="B256" s="58" t="s">
        <v>126</v>
      </c>
      <c r="C256" s="5" t="s">
        <v>127</v>
      </c>
      <c r="D256" s="43">
        <v>39915</v>
      </c>
      <c r="E256" s="87">
        <f t="shared" si="56"/>
        <v>39915</v>
      </c>
      <c r="F256" s="43">
        <f>E256</f>
        <v>39915</v>
      </c>
      <c r="G256" s="82"/>
      <c r="H256" s="83"/>
      <c r="I256" s="83"/>
      <c r="J256" s="83"/>
      <c r="K256" s="86"/>
      <c r="L256" s="134"/>
      <c r="M256" s="134"/>
      <c r="N256" s="102"/>
    </row>
    <row r="257" spans="1:14" s="13" customFormat="1" ht="15.75" customHeight="1">
      <c r="A257" s="49"/>
      <c r="B257" s="8" t="s">
        <v>240</v>
      </c>
      <c r="C257" s="6" t="s">
        <v>283</v>
      </c>
      <c r="D257" s="43">
        <v>14400</v>
      </c>
      <c r="E257" s="87">
        <f t="shared" si="56"/>
        <v>14400</v>
      </c>
      <c r="F257" s="43"/>
      <c r="G257" s="82">
        <f>E257</f>
        <v>14400</v>
      </c>
      <c r="H257" s="83"/>
      <c r="I257" s="83"/>
      <c r="J257" s="83"/>
      <c r="K257" s="86"/>
      <c r="L257" s="134"/>
      <c r="M257" s="134"/>
      <c r="N257" s="102"/>
    </row>
    <row r="258" spans="1:14" s="13" customFormat="1" ht="15" customHeight="1">
      <c r="A258" s="49"/>
      <c r="B258" s="131">
        <v>4210</v>
      </c>
      <c r="C258" s="6" t="s">
        <v>129</v>
      </c>
      <c r="D258" s="43">
        <v>122200</v>
      </c>
      <c r="E258" s="87">
        <f t="shared" si="56"/>
        <v>122200</v>
      </c>
      <c r="F258" s="43"/>
      <c r="G258" s="82">
        <f aca="true" t="shared" si="57" ref="G258:G271">E258</f>
        <v>122200</v>
      </c>
      <c r="H258" s="83"/>
      <c r="I258" s="83"/>
      <c r="J258" s="83"/>
      <c r="K258" s="86"/>
      <c r="L258" s="134"/>
      <c r="M258" s="134"/>
      <c r="N258" s="102"/>
    </row>
    <row r="259" spans="1:14" s="13" customFormat="1" ht="15" customHeight="1">
      <c r="A259" s="49"/>
      <c r="B259" s="7">
        <v>4240</v>
      </c>
      <c r="C259" s="6" t="s">
        <v>284</v>
      </c>
      <c r="D259" s="43">
        <v>4040</v>
      </c>
      <c r="E259" s="87">
        <f t="shared" si="56"/>
        <v>4040</v>
      </c>
      <c r="F259" s="43"/>
      <c r="G259" s="82">
        <f t="shared" si="57"/>
        <v>4040</v>
      </c>
      <c r="H259" s="83"/>
      <c r="I259" s="83"/>
      <c r="J259" s="83"/>
      <c r="K259" s="86"/>
      <c r="L259" s="134"/>
      <c r="M259" s="134"/>
      <c r="N259" s="102"/>
    </row>
    <row r="260" spans="1:14" s="13" customFormat="1" ht="15.75" customHeight="1">
      <c r="A260" s="49"/>
      <c r="B260" s="8" t="s">
        <v>130</v>
      </c>
      <c r="C260" s="6" t="s">
        <v>201</v>
      </c>
      <c r="D260" s="43">
        <v>59283</v>
      </c>
      <c r="E260" s="87">
        <f t="shared" si="56"/>
        <v>59283</v>
      </c>
      <c r="F260" s="43"/>
      <c r="G260" s="82">
        <f t="shared" si="57"/>
        <v>59283</v>
      </c>
      <c r="H260" s="83"/>
      <c r="I260" s="83"/>
      <c r="J260" s="83"/>
      <c r="K260" s="86"/>
      <c r="L260" s="134"/>
      <c r="M260" s="134"/>
      <c r="N260" s="102"/>
    </row>
    <row r="261" spans="1:14" s="13" customFormat="1" ht="18" customHeight="1">
      <c r="A261" s="49"/>
      <c r="B261" s="8" t="s">
        <v>190</v>
      </c>
      <c r="C261" s="6" t="s">
        <v>191</v>
      </c>
      <c r="D261" s="43">
        <v>2525</v>
      </c>
      <c r="E261" s="87">
        <f t="shared" si="56"/>
        <v>2525</v>
      </c>
      <c r="F261" s="43"/>
      <c r="G261" s="82">
        <f t="shared" si="57"/>
        <v>2525</v>
      </c>
      <c r="H261" s="83"/>
      <c r="I261" s="83"/>
      <c r="J261" s="83"/>
      <c r="K261" s="86"/>
      <c r="L261" s="134"/>
      <c r="M261" s="134"/>
      <c r="N261" s="102"/>
    </row>
    <row r="262" spans="1:14" s="13" customFormat="1" ht="16.5" customHeight="1">
      <c r="A262" s="49"/>
      <c r="B262" s="8" t="s">
        <v>133</v>
      </c>
      <c r="C262" s="6" t="s">
        <v>203</v>
      </c>
      <c r="D262" s="43">
        <v>24889</v>
      </c>
      <c r="E262" s="87">
        <f t="shared" si="56"/>
        <v>24889</v>
      </c>
      <c r="F262" s="43"/>
      <c r="G262" s="82">
        <f t="shared" si="57"/>
        <v>24889</v>
      </c>
      <c r="H262" s="83"/>
      <c r="I262" s="83"/>
      <c r="J262" s="83"/>
      <c r="K262" s="86"/>
      <c r="L262" s="134"/>
      <c r="M262" s="134"/>
      <c r="N262" s="102"/>
    </row>
    <row r="263" spans="1:14" s="13" customFormat="1" ht="16.5" customHeight="1">
      <c r="A263" s="49"/>
      <c r="B263" s="8" t="s">
        <v>444</v>
      </c>
      <c r="C263" s="6" t="s">
        <v>445</v>
      </c>
      <c r="D263" s="43">
        <v>3131</v>
      </c>
      <c r="E263" s="87">
        <f t="shared" si="56"/>
        <v>3131</v>
      </c>
      <c r="F263" s="43"/>
      <c r="G263" s="82">
        <f t="shared" si="57"/>
        <v>3131</v>
      </c>
      <c r="H263" s="83"/>
      <c r="I263" s="83"/>
      <c r="J263" s="83"/>
      <c r="K263" s="86"/>
      <c r="L263" s="134"/>
      <c r="M263" s="134"/>
      <c r="N263" s="102"/>
    </row>
    <row r="264" spans="1:14" s="13" customFormat="1" ht="16.5" customHeight="1">
      <c r="A264" s="49"/>
      <c r="B264" s="8" t="s">
        <v>285</v>
      </c>
      <c r="C264" s="5" t="s">
        <v>289</v>
      </c>
      <c r="D264" s="43">
        <v>3990</v>
      </c>
      <c r="E264" s="87">
        <f t="shared" si="56"/>
        <v>3990</v>
      </c>
      <c r="F264" s="43"/>
      <c r="G264" s="82">
        <f t="shared" si="57"/>
        <v>3990</v>
      </c>
      <c r="H264" s="83"/>
      <c r="I264" s="83"/>
      <c r="J264" s="83"/>
      <c r="K264" s="86"/>
      <c r="L264" s="134"/>
      <c r="M264" s="134"/>
      <c r="N264" s="102"/>
    </row>
    <row r="265" spans="1:14" s="13" customFormat="1" ht="17.25" customHeight="1">
      <c r="A265" s="49"/>
      <c r="B265" s="8" t="s">
        <v>135</v>
      </c>
      <c r="C265" s="6" t="s">
        <v>136</v>
      </c>
      <c r="D265" s="43">
        <v>3030</v>
      </c>
      <c r="E265" s="87">
        <f t="shared" si="56"/>
        <v>3030</v>
      </c>
      <c r="F265" s="43"/>
      <c r="G265" s="82">
        <f t="shared" si="57"/>
        <v>3030</v>
      </c>
      <c r="H265" s="83"/>
      <c r="I265" s="83"/>
      <c r="J265" s="83"/>
      <c r="K265" s="86"/>
      <c r="L265" s="134"/>
      <c r="M265" s="134"/>
      <c r="N265" s="102"/>
    </row>
    <row r="266" spans="1:14" s="13" customFormat="1" ht="16.5" customHeight="1">
      <c r="A266" s="49"/>
      <c r="B266" s="8" t="s">
        <v>139</v>
      </c>
      <c r="C266" s="6" t="s">
        <v>140</v>
      </c>
      <c r="D266" s="43">
        <v>93910</v>
      </c>
      <c r="E266" s="87">
        <f t="shared" si="56"/>
        <v>93910</v>
      </c>
      <c r="F266" s="43"/>
      <c r="G266" s="82">
        <f t="shared" si="57"/>
        <v>93910</v>
      </c>
      <c r="H266" s="83"/>
      <c r="I266" s="83"/>
      <c r="J266" s="83"/>
      <c r="K266" s="86"/>
      <c r="L266" s="134"/>
      <c r="M266" s="134"/>
      <c r="N266" s="102"/>
    </row>
    <row r="267" spans="1:14" s="13" customFormat="1" ht="17.25" customHeight="1">
      <c r="A267" s="49"/>
      <c r="B267" s="8" t="s">
        <v>154</v>
      </c>
      <c r="C267" s="6" t="s">
        <v>155</v>
      </c>
      <c r="D267" s="43">
        <v>758</v>
      </c>
      <c r="E267" s="87">
        <f t="shared" si="56"/>
        <v>758</v>
      </c>
      <c r="F267" s="43"/>
      <c r="G267" s="82">
        <f t="shared" si="57"/>
        <v>758</v>
      </c>
      <c r="H267" s="83"/>
      <c r="I267" s="83"/>
      <c r="J267" s="83"/>
      <c r="K267" s="86"/>
      <c r="L267" s="134"/>
      <c r="M267" s="134"/>
      <c r="N267" s="102"/>
    </row>
    <row r="268" spans="1:14" s="13" customFormat="1" ht="15" customHeight="1">
      <c r="A268" s="49"/>
      <c r="B268" s="8" t="s">
        <v>206</v>
      </c>
      <c r="C268" s="6" t="s">
        <v>301</v>
      </c>
      <c r="D268" s="43">
        <v>6565</v>
      </c>
      <c r="E268" s="87">
        <f t="shared" si="56"/>
        <v>6565</v>
      </c>
      <c r="F268" s="43"/>
      <c r="G268" s="82">
        <f t="shared" si="57"/>
        <v>6565</v>
      </c>
      <c r="H268" s="83"/>
      <c r="I268" s="83"/>
      <c r="J268" s="83"/>
      <c r="K268" s="86"/>
      <c r="L268" s="134"/>
      <c r="M268" s="134"/>
      <c r="N268" s="102"/>
    </row>
    <row r="269" spans="1:14" s="13" customFormat="1" ht="16.5" customHeight="1">
      <c r="A269" s="49"/>
      <c r="B269" s="8" t="s">
        <v>286</v>
      </c>
      <c r="C269" s="5" t="s">
        <v>498</v>
      </c>
      <c r="D269" s="43">
        <v>1515</v>
      </c>
      <c r="E269" s="87">
        <f t="shared" si="56"/>
        <v>1515</v>
      </c>
      <c r="F269" s="43"/>
      <c r="G269" s="82">
        <f t="shared" si="57"/>
        <v>1515</v>
      </c>
      <c r="H269" s="83"/>
      <c r="I269" s="83"/>
      <c r="J269" s="83"/>
      <c r="K269" s="86"/>
      <c r="L269" s="134"/>
      <c r="M269" s="134"/>
      <c r="N269" s="102"/>
    </row>
    <row r="270" spans="1:14" s="13" customFormat="1" ht="18.75" customHeight="1">
      <c r="A270" s="49"/>
      <c r="B270" s="8" t="s">
        <v>287</v>
      </c>
      <c r="C270" s="5" t="s">
        <v>291</v>
      </c>
      <c r="D270" s="43">
        <v>1212</v>
      </c>
      <c r="E270" s="87">
        <f t="shared" si="56"/>
        <v>1212</v>
      </c>
      <c r="F270" s="43"/>
      <c r="G270" s="82">
        <f t="shared" si="57"/>
        <v>1212</v>
      </c>
      <c r="H270" s="83"/>
      <c r="I270" s="83"/>
      <c r="J270" s="83"/>
      <c r="K270" s="86"/>
      <c r="L270" s="134"/>
      <c r="M270" s="134"/>
      <c r="N270" s="102"/>
    </row>
    <row r="271" spans="1:14" s="13" customFormat="1" ht="18.75" customHeight="1">
      <c r="A271" s="49"/>
      <c r="B271" s="8" t="s">
        <v>288</v>
      </c>
      <c r="C271" s="5" t="s">
        <v>292</v>
      </c>
      <c r="D271" s="43">
        <v>4142</v>
      </c>
      <c r="E271" s="87">
        <f t="shared" si="56"/>
        <v>4142</v>
      </c>
      <c r="F271" s="43"/>
      <c r="G271" s="82">
        <f t="shared" si="57"/>
        <v>4142</v>
      </c>
      <c r="H271" s="83"/>
      <c r="I271" s="83"/>
      <c r="J271" s="83"/>
      <c r="K271" s="86"/>
      <c r="L271" s="134"/>
      <c r="M271" s="134"/>
      <c r="N271" s="102"/>
    </row>
    <row r="272" spans="1:14" s="13" customFormat="1" ht="18.75" customHeight="1">
      <c r="A272" s="47" t="s">
        <v>476</v>
      </c>
      <c r="B272" s="42"/>
      <c r="C272" s="138" t="s">
        <v>477</v>
      </c>
      <c r="D272" s="80">
        <f>SUM(D273:D277)</f>
        <v>583641</v>
      </c>
      <c r="E272" s="80">
        <f aca="true" t="shared" si="58" ref="E272:N272">SUM(E273:E277)</f>
        <v>583641</v>
      </c>
      <c r="F272" s="80">
        <f t="shared" si="58"/>
        <v>550589</v>
      </c>
      <c r="G272" s="80">
        <f t="shared" si="58"/>
        <v>33052</v>
      </c>
      <c r="H272" s="80">
        <f t="shared" si="58"/>
        <v>0</v>
      </c>
      <c r="I272" s="80">
        <f t="shared" si="58"/>
        <v>0</v>
      </c>
      <c r="J272" s="80">
        <f t="shared" si="58"/>
        <v>0</v>
      </c>
      <c r="K272" s="80">
        <f t="shared" si="58"/>
        <v>0</v>
      </c>
      <c r="L272" s="80">
        <f t="shared" si="58"/>
        <v>0</v>
      </c>
      <c r="M272" s="80">
        <f t="shared" si="58"/>
        <v>0</v>
      </c>
      <c r="N272" s="81">
        <f t="shared" si="58"/>
        <v>0</v>
      </c>
    </row>
    <row r="273" spans="1:14" s="13" customFormat="1" ht="16.5" customHeight="1">
      <c r="A273" s="49"/>
      <c r="B273" s="7">
        <v>4010</v>
      </c>
      <c r="C273" s="5" t="s">
        <v>337</v>
      </c>
      <c r="D273" s="43">
        <v>438494</v>
      </c>
      <c r="E273" s="43">
        <f aca="true" t="shared" si="59" ref="E273:F276">D273</f>
        <v>438494</v>
      </c>
      <c r="F273" s="43">
        <f t="shared" si="59"/>
        <v>438494</v>
      </c>
      <c r="G273" s="82"/>
      <c r="H273" s="83"/>
      <c r="I273" s="83"/>
      <c r="J273" s="83"/>
      <c r="K273" s="86"/>
      <c r="L273" s="134"/>
      <c r="M273" s="134"/>
      <c r="N273" s="102"/>
    </row>
    <row r="274" spans="1:14" s="13" customFormat="1" ht="16.5" customHeight="1">
      <c r="A274" s="49"/>
      <c r="B274" s="7">
        <v>4040</v>
      </c>
      <c r="C274" s="5" t="s">
        <v>125</v>
      </c>
      <c r="D274" s="43">
        <v>34745</v>
      </c>
      <c r="E274" s="43">
        <f t="shared" si="59"/>
        <v>34745</v>
      </c>
      <c r="F274" s="43">
        <f t="shared" si="59"/>
        <v>34745</v>
      </c>
      <c r="G274" s="82"/>
      <c r="H274" s="83"/>
      <c r="I274" s="83"/>
      <c r="J274" s="83"/>
      <c r="K274" s="86"/>
      <c r="L274" s="134"/>
      <c r="M274" s="134"/>
      <c r="N274" s="102"/>
    </row>
    <row r="275" spans="1:14" s="13" customFormat="1" ht="13.5" customHeight="1">
      <c r="A275" s="49"/>
      <c r="B275" s="7">
        <v>4110</v>
      </c>
      <c r="C275" s="5" t="s">
        <v>184</v>
      </c>
      <c r="D275" s="43">
        <v>66607</v>
      </c>
      <c r="E275" s="43">
        <f t="shared" si="59"/>
        <v>66607</v>
      </c>
      <c r="F275" s="43">
        <f t="shared" si="59"/>
        <v>66607</v>
      </c>
      <c r="G275" s="82"/>
      <c r="H275" s="83"/>
      <c r="I275" s="83"/>
      <c r="J275" s="83"/>
      <c r="K275" s="86"/>
      <c r="L275" s="134"/>
      <c r="M275" s="134"/>
      <c r="N275" s="102"/>
    </row>
    <row r="276" spans="1:14" s="13" customFormat="1" ht="13.5" customHeight="1">
      <c r="A276" s="49"/>
      <c r="B276" s="7">
        <v>4120</v>
      </c>
      <c r="C276" s="5" t="s">
        <v>127</v>
      </c>
      <c r="D276" s="43">
        <v>10743</v>
      </c>
      <c r="E276" s="43">
        <f t="shared" si="59"/>
        <v>10743</v>
      </c>
      <c r="F276" s="43">
        <f t="shared" si="59"/>
        <v>10743</v>
      </c>
      <c r="G276" s="82"/>
      <c r="H276" s="83"/>
      <c r="I276" s="83"/>
      <c r="J276" s="83"/>
      <c r="K276" s="86"/>
      <c r="L276" s="134"/>
      <c r="M276" s="134"/>
      <c r="N276" s="102"/>
    </row>
    <row r="277" spans="1:14" s="13" customFormat="1" ht="13.5" customHeight="1">
      <c r="A277" s="49"/>
      <c r="B277" s="7">
        <v>4440</v>
      </c>
      <c r="C277" s="6" t="s">
        <v>140</v>
      </c>
      <c r="D277" s="43">
        <v>33052</v>
      </c>
      <c r="E277" s="43">
        <f>D277</f>
        <v>33052</v>
      </c>
      <c r="F277" s="43"/>
      <c r="G277" s="82">
        <f>E277</f>
        <v>33052</v>
      </c>
      <c r="H277" s="83"/>
      <c r="I277" s="83"/>
      <c r="J277" s="83"/>
      <c r="K277" s="86"/>
      <c r="L277" s="134"/>
      <c r="M277" s="134"/>
      <c r="N277" s="102"/>
    </row>
    <row r="278" spans="1:14" s="13" customFormat="1" ht="18.75" customHeight="1">
      <c r="A278" s="47" t="s">
        <v>243</v>
      </c>
      <c r="B278" s="48"/>
      <c r="C278" s="138" t="s">
        <v>244</v>
      </c>
      <c r="D278" s="80">
        <f>SUM(D279:D303)</f>
        <v>6221841</v>
      </c>
      <c r="E278" s="80">
        <f>SUM(E279:E303)</f>
        <v>6221841</v>
      </c>
      <c r="F278" s="80">
        <f>SUM(F279:F303)</f>
        <v>4792822</v>
      </c>
      <c r="G278" s="80">
        <f>SUM(G279:G303)</f>
        <v>1291078</v>
      </c>
      <c r="H278" s="80">
        <f>SUM(H279:H303)</f>
        <v>136041</v>
      </c>
      <c r="I278" s="80">
        <f aca="true" t="shared" si="60" ref="I278:N278">SUM(I279:I303)</f>
        <v>1900</v>
      </c>
      <c r="J278" s="80">
        <f t="shared" si="60"/>
        <v>0</v>
      </c>
      <c r="K278" s="80">
        <f t="shared" si="60"/>
        <v>0</v>
      </c>
      <c r="L278" s="80">
        <f t="shared" si="60"/>
        <v>0</v>
      </c>
      <c r="M278" s="80">
        <f t="shared" si="60"/>
        <v>0</v>
      </c>
      <c r="N278" s="81">
        <f t="shared" si="60"/>
        <v>0</v>
      </c>
    </row>
    <row r="279" spans="1:14" s="13" customFormat="1" ht="14.25" customHeight="1">
      <c r="A279" s="108"/>
      <c r="B279" s="91" t="s">
        <v>233</v>
      </c>
      <c r="C279" s="5" t="s">
        <v>246</v>
      </c>
      <c r="D279" s="90">
        <v>136041</v>
      </c>
      <c r="E279" s="90">
        <f>D279</f>
        <v>136041</v>
      </c>
      <c r="F279" s="90"/>
      <c r="G279" s="90"/>
      <c r="H279" s="90">
        <f>E279</f>
        <v>136041</v>
      </c>
      <c r="I279" s="90"/>
      <c r="J279" s="90"/>
      <c r="K279" s="90"/>
      <c r="L279" s="90"/>
      <c r="M279" s="90"/>
      <c r="N279" s="98"/>
    </row>
    <row r="280" spans="1:14" s="13" customFormat="1" ht="14.25" customHeight="1">
      <c r="A280" s="49"/>
      <c r="B280" s="8" t="s">
        <v>488</v>
      </c>
      <c r="C280" s="5" t="s">
        <v>245</v>
      </c>
      <c r="D280" s="43">
        <v>1900</v>
      </c>
      <c r="E280" s="43">
        <f>D280</f>
        <v>1900</v>
      </c>
      <c r="F280" s="43"/>
      <c r="G280" s="82"/>
      <c r="H280" s="83"/>
      <c r="I280" s="83">
        <f>E280</f>
        <v>1900</v>
      </c>
      <c r="J280" s="83"/>
      <c r="K280" s="86"/>
      <c r="L280" s="134"/>
      <c r="M280" s="134"/>
      <c r="N280" s="102"/>
    </row>
    <row r="281" spans="1:14" s="13" customFormat="1" ht="15.75" customHeight="1">
      <c r="A281" s="49"/>
      <c r="B281" s="8" t="s">
        <v>121</v>
      </c>
      <c r="C281" s="5" t="s">
        <v>337</v>
      </c>
      <c r="D281" s="43">
        <v>3801468</v>
      </c>
      <c r="E281" s="43">
        <f aca="true" t="shared" si="61" ref="E281:E303">D281</f>
        <v>3801468</v>
      </c>
      <c r="F281" s="43">
        <f>E281</f>
        <v>3801468</v>
      </c>
      <c r="G281" s="82"/>
      <c r="H281" s="83"/>
      <c r="I281" s="83"/>
      <c r="J281" s="83"/>
      <c r="K281" s="86"/>
      <c r="L281" s="134"/>
      <c r="M281" s="134"/>
      <c r="N281" s="102"/>
    </row>
    <row r="282" spans="1:14" s="13" customFormat="1" ht="15" customHeight="1">
      <c r="A282" s="49"/>
      <c r="B282" s="8" t="s">
        <v>124</v>
      </c>
      <c r="C282" s="5" t="s">
        <v>125</v>
      </c>
      <c r="D282" s="43">
        <v>284932</v>
      </c>
      <c r="E282" s="43">
        <f t="shared" si="61"/>
        <v>284932</v>
      </c>
      <c r="F282" s="43">
        <f>E282</f>
        <v>284932</v>
      </c>
      <c r="G282" s="82"/>
      <c r="H282" s="83"/>
      <c r="I282" s="83"/>
      <c r="J282" s="83"/>
      <c r="K282" s="86"/>
      <c r="L282" s="134"/>
      <c r="M282" s="134"/>
      <c r="N282" s="102"/>
    </row>
    <row r="283" spans="1:14" s="13" customFormat="1" ht="12.75" customHeight="1">
      <c r="A283" s="49"/>
      <c r="B283" s="58" t="s">
        <v>170</v>
      </c>
      <c r="C283" s="5" t="s">
        <v>184</v>
      </c>
      <c r="D283" s="43">
        <v>600506</v>
      </c>
      <c r="E283" s="43">
        <f t="shared" si="61"/>
        <v>600506</v>
      </c>
      <c r="F283" s="43">
        <f>E283</f>
        <v>600506</v>
      </c>
      <c r="G283" s="82"/>
      <c r="H283" s="83"/>
      <c r="I283" s="83"/>
      <c r="J283" s="83"/>
      <c r="K283" s="86"/>
      <c r="L283" s="134"/>
      <c r="M283" s="134"/>
      <c r="N283" s="102"/>
    </row>
    <row r="284" spans="1:14" s="13" customFormat="1" ht="15" customHeight="1">
      <c r="A284" s="49"/>
      <c r="B284" s="58" t="s">
        <v>126</v>
      </c>
      <c r="C284" s="5" t="s">
        <v>127</v>
      </c>
      <c r="D284" s="43">
        <v>96856</v>
      </c>
      <c r="E284" s="43">
        <f t="shared" si="61"/>
        <v>96856</v>
      </c>
      <c r="F284" s="43">
        <f>E284</f>
        <v>96856</v>
      </c>
      <c r="G284" s="82"/>
      <c r="H284" s="83"/>
      <c r="I284" s="83"/>
      <c r="J284" s="83"/>
      <c r="K284" s="86"/>
      <c r="L284" s="134"/>
      <c r="M284" s="134"/>
      <c r="N284" s="102"/>
    </row>
    <row r="285" spans="1:14" s="13" customFormat="1" ht="15" customHeight="1">
      <c r="A285" s="49"/>
      <c r="B285" s="58" t="s">
        <v>240</v>
      </c>
      <c r="C285" s="6" t="s">
        <v>283</v>
      </c>
      <c r="D285" s="43">
        <v>6000</v>
      </c>
      <c r="E285" s="43">
        <f t="shared" si="61"/>
        <v>6000</v>
      </c>
      <c r="F285" s="43"/>
      <c r="G285" s="82">
        <f>E285</f>
        <v>6000</v>
      </c>
      <c r="H285" s="83"/>
      <c r="I285" s="83"/>
      <c r="J285" s="83"/>
      <c r="K285" s="86"/>
      <c r="L285" s="134"/>
      <c r="M285" s="134"/>
      <c r="N285" s="102"/>
    </row>
    <row r="286" spans="1:14" s="13" customFormat="1" ht="14.25" customHeight="1">
      <c r="A286" s="49"/>
      <c r="B286" s="8" t="s">
        <v>442</v>
      </c>
      <c r="C286" s="5" t="s">
        <v>443</v>
      </c>
      <c r="D286" s="43">
        <v>9060</v>
      </c>
      <c r="E286" s="43">
        <f t="shared" si="61"/>
        <v>9060</v>
      </c>
      <c r="F286" s="43">
        <f>E286</f>
        <v>9060</v>
      </c>
      <c r="G286" s="82"/>
      <c r="H286" s="83"/>
      <c r="I286" s="83"/>
      <c r="J286" s="83"/>
      <c r="K286" s="86"/>
      <c r="L286" s="134"/>
      <c r="M286" s="134"/>
      <c r="N286" s="102"/>
    </row>
    <row r="287" spans="1:14" s="13" customFormat="1" ht="15" customHeight="1">
      <c r="A287" s="49"/>
      <c r="B287" s="8" t="s">
        <v>128</v>
      </c>
      <c r="C287" s="6" t="s">
        <v>153</v>
      </c>
      <c r="D287" s="43">
        <v>498729</v>
      </c>
      <c r="E287" s="43">
        <f t="shared" si="61"/>
        <v>498729</v>
      </c>
      <c r="F287" s="43"/>
      <c r="G287" s="82">
        <f>E287</f>
        <v>498729</v>
      </c>
      <c r="H287" s="83"/>
      <c r="I287" s="83"/>
      <c r="J287" s="83"/>
      <c r="K287" s="86"/>
      <c r="L287" s="134"/>
      <c r="M287" s="134"/>
      <c r="N287" s="102"/>
    </row>
    <row r="288" spans="1:14" s="13" customFormat="1" ht="15" customHeight="1">
      <c r="A288" s="49"/>
      <c r="B288" s="8" t="s">
        <v>232</v>
      </c>
      <c r="C288" s="5" t="s">
        <v>284</v>
      </c>
      <c r="D288" s="43">
        <v>11638</v>
      </c>
      <c r="E288" s="43">
        <f t="shared" si="61"/>
        <v>11638</v>
      </c>
      <c r="F288" s="43"/>
      <c r="G288" s="82">
        <f aca="true" t="shared" si="62" ref="G288:G303">E288</f>
        <v>11638</v>
      </c>
      <c r="H288" s="83"/>
      <c r="I288" s="83"/>
      <c r="J288" s="83"/>
      <c r="K288" s="86"/>
      <c r="L288" s="134"/>
      <c r="M288" s="134"/>
      <c r="N288" s="102"/>
    </row>
    <row r="289" spans="1:14" s="13" customFormat="1" ht="14.25" customHeight="1">
      <c r="A289" s="49"/>
      <c r="B289" s="8" t="s">
        <v>130</v>
      </c>
      <c r="C289" s="6" t="s">
        <v>201</v>
      </c>
      <c r="D289" s="43">
        <v>394367</v>
      </c>
      <c r="E289" s="43">
        <f t="shared" si="61"/>
        <v>394367</v>
      </c>
      <c r="F289" s="43"/>
      <c r="G289" s="82">
        <f t="shared" si="62"/>
        <v>394367</v>
      </c>
      <c r="H289" s="83"/>
      <c r="I289" s="83"/>
      <c r="J289" s="83"/>
      <c r="K289" s="86"/>
      <c r="L289" s="134"/>
      <c r="M289" s="134"/>
      <c r="N289" s="102"/>
    </row>
    <row r="290" spans="1:14" s="13" customFormat="1" ht="14.25" customHeight="1">
      <c r="A290" s="49"/>
      <c r="B290" s="8" t="s">
        <v>132</v>
      </c>
      <c r="C290" s="6" t="s">
        <v>202</v>
      </c>
      <c r="D290" s="43">
        <v>0</v>
      </c>
      <c r="E290" s="43">
        <f t="shared" si="61"/>
        <v>0</v>
      </c>
      <c r="F290" s="43"/>
      <c r="G290" s="82">
        <f t="shared" si="62"/>
        <v>0</v>
      </c>
      <c r="H290" s="83"/>
      <c r="I290" s="83"/>
      <c r="J290" s="83"/>
      <c r="K290" s="86"/>
      <c r="L290" s="134"/>
      <c r="M290" s="134"/>
      <c r="N290" s="102"/>
    </row>
    <row r="291" spans="1:14" s="13" customFormat="1" ht="14.25" customHeight="1">
      <c r="A291" s="49"/>
      <c r="B291" s="8" t="s">
        <v>190</v>
      </c>
      <c r="C291" s="6" t="s">
        <v>191</v>
      </c>
      <c r="D291" s="43">
        <v>16520</v>
      </c>
      <c r="E291" s="43">
        <f t="shared" si="61"/>
        <v>16520</v>
      </c>
      <c r="F291" s="43"/>
      <c r="G291" s="82">
        <f t="shared" si="62"/>
        <v>16520</v>
      </c>
      <c r="H291" s="83"/>
      <c r="I291" s="83"/>
      <c r="J291" s="83"/>
      <c r="K291" s="86"/>
      <c r="L291" s="134"/>
      <c r="M291" s="134"/>
      <c r="N291" s="102"/>
    </row>
    <row r="292" spans="1:14" s="13" customFormat="1" ht="14.25" customHeight="1">
      <c r="A292" s="49"/>
      <c r="B292" s="8" t="s">
        <v>133</v>
      </c>
      <c r="C292" s="6" t="s">
        <v>203</v>
      </c>
      <c r="D292" s="43">
        <v>96961</v>
      </c>
      <c r="E292" s="43">
        <f t="shared" si="61"/>
        <v>96961</v>
      </c>
      <c r="F292" s="43"/>
      <c r="G292" s="82">
        <f t="shared" si="62"/>
        <v>96961</v>
      </c>
      <c r="H292" s="83"/>
      <c r="I292" s="83"/>
      <c r="J292" s="83"/>
      <c r="K292" s="86"/>
      <c r="L292" s="134"/>
      <c r="M292" s="134"/>
      <c r="N292" s="102"/>
    </row>
    <row r="293" spans="1:14" s="13" customFormat="1" ht="14.25" customHeight="1">
      <c r="A293" s="49"/>
      <c r="B293" s="8" t="s">
        <v>444</v>
      </c>
      <c r="C293" s="6" t="s">
        <v>445</v>
      </c>
      <c r="D293" s="43">
        <v>6348</v>
      </c>
      <c r="E293" s="43">
        <f t="shared" si="61"/>
        <v>6348</v>
      </c>
      <c r="F293" s="43"/>
      <c r="G293" s="82">
        <f t="shared" si="62"/>
        <v>6348</v>
      </c>
      <c r="H293" s="83"/>
      <c r="I293" s="83"/>
      <c r="J293" s="83"/>
      <c r="K293" s="86"/>
      <c r="L293" s="134"/>
      <c r="M293" s="134"/>
      <c r="N293" s="102"/>
    </row>
    <row r="294" spans="1:14" s="13" customFormat="1" ht="14.25" customHeight="1">
      <c r="A294" s="49"/>
      <c r="B294" s="8" t="s">
        <v>293</v>
      </c>
      <c r="C294" s="5" t="s">
        <v>295</v>
      </c>
      <c r="D294" s="43">
        <v>3000</v>
      </c>
      <c r="E294" s="43">
        <f t="shared" si="61"/>
        <v>3000</v>
      </c>
      <c r="F294" s="43"/>
      <c r="G294" s="82">
        <f t="shared" si="62"/>
        <v>3000</v>
      </c>
      <c r="H294" s="83"/>
      <c r="I294" s="83"/>
      <c r="J294" s="83"/>
      <c r="K294" s="86"/>
      <c r="L294" s="134"/>
      <c r="M294" s="134"/>
      <c r="N294" s="102"/>
    </row>
    <row r="295" spans="1:14" s="13" customFormat="1" ht="14.25" customHeight="1">
      <c r="A295" s="49"/>
      <c r="B295" s="8" t="s">
        <v>285</v>
      </c>
      <c r="C295" s="5" t="s">
        <v>289</v>
      </c>
      <c r="D295" s="43">
        <v>13824</v>
      </c>
      <c r="E295" s="43">
        <f t="shared" si="61"/>
        <v>13824</v>
      </c>
      <c r="F295" s="43"/>
      <c r="G295" s="82">
        <f t="shared" si="62"/>
        <v>13824</v>
      </c>
      <c r="H295" s="83"/>
      <c r="I295" s="83"/>
      <c r="J295" s="83"/>
      <c r="K295" s="86"/>
      <c r="L295" s="134"/>
      <c r="M295" s="134"/>
      <c r="N295" s="102"/>
    </row>
    <row r="296" spans="1:14" s="13" customFormat="1" ht="15" customHeight="1">
      <c r="A296" s="49"/>
      <c r="B296" s="8" t="s">
        <v>135</v>
      </c>
      <c r="C296" s="6" t="s">
        <v>136</v>
      </c>
      <c r="D296" s="43">
        <v>6000</v>
      </c>
      <c r="E296" s="43">
        <f t="shared" si="61"/>
        <v>6000</v>
      </c>
      <c r="F296" s="43"/>
      <c r="G296" s="82">
        <f t="shared" si="62"/>
        <v>6000</v>
      </c>
      <c r="H296" s="83"/>
      <c r="I296" s="83"/>
      <c r="J296" s="83"/>
      <c r="K296" s="86"/>
      <c r="L296" s="134"/>
      <c r="M296" s="134"/>
      <c r="N296" s="102"/>
    </row>
    <row r="297" spans="1:14" s="13" customFormat="1" ht="15" customHeight="1">
      <c r="A297" s="49"/>
      <c r="B297" s="8" t="s">
        <v>479</v>
      </c>
      <c r="C297" s="6" t="s">
        <v>480</v>
      </c>
      <c r="D297" s="43">
        <v>1515</v>
      </c>
      <c r="E297" s="43">
        <f t="shared" si="61"/>
        <v>1515</v>
      </c>
      <c r="F297" s="43"/>
      <c r="G297" s="82">
        <f t="shared" si="62"/>
        <v>1515</v>
      </c>
      <c r="H297" s="83"/>
      <c r="I297" s="83"/>
      <c r="J297" s="83"/>
      <c r="K297" s="86"/>
      <c r="L297" s="134"/>
      <c r="M297" s="134"/>
      <c r="N297" s="102"/>
    </row>
    <row r="298" spans="1:14" s="13" customFormat="1" ht="12.75" customHeight="1">
      <c r="A298" s="49"/>
      <c r="B298" s="8" t="s">
        <v>139</v>
      </c>
      <c r="C298" s="6" t="s">
        <v>140</v>
      </c>
      <c r="D298" s="43">
        <v>219830</v>
      </c>
      <c r="E298" s="43">
        <f t="shared" si="61"/>
        <v>219830</v>
      </c>
      <c r="F298" s="43"/>
      <c r="G298" s="82">
        <f t="shared" si="62"/>
        <v>219830</v>
      </c>
      <c r="H298" s="83"/>
      <c r="I298" s="83"/>
      <c r="J298" s="83"/>
      <c r="K298" s="86"/>
      <c r="L298" s="134"/>
      <c r="M298" s="134"/>
      <c r="N298" s="102"/>
    </row>
    <row r="299" spans="1:14" s="13" customFormat="1" ht="13.5" customHeight="1">
      <c r="A299" s="49"/>
      <c r="B299" s="8" t="s">
        <v>206</v>
      </c>
      <c r="C299" s="6" t="s">
        <v>301</v>
      </c>
      <c r="D299" s="43">
        <v>2000</v>
      </c>
      <c r="E299" s="43">
        <f t="shared" si="61"/>
        <v>2000</v>
      </c>
      <c r="F299" s="43"/>
      <c r="G299" s="82">
        <f t="shared" si="62"/>
        <v>2000</v>
      </c>
      <c r="H299" s="83"/>
      <c r="I299" s="83"/>
      <c r="J299" s="83"/>
      <c r="K299" s="86"/>
      <c r="L299" s="134"/>
      <c r="M299" s="134"/>
      <c r="N299" s="102"/>
    </row>
    <row r="300" spans="1:14" s="13" customFormat="1" ht="13.5" customHeight="1">
      <c r="A300" s="49"/>
      <c r="B300" s="8" t="s">
        <v>449</v>
      </c>
      <c r="C300" s="6" t="s">
        <v>349</v>
      </c>
      <c r="D300" s="43">
        <v>1726</v>
      </c>
      <c r="E300" s="43">
        <f t="shared" si="61"/>
        <v>1726</v>
      </c>
      <c r="F300" s="43"/>
      <c r="G300" s="82">
        <f t="shared" si="62"/>
        <v>1726</v>
      </c>
      <c r="H300" s="83"/>
      <c r="I300" s="83"/>
      <c r="J300" s="83"/>
      <c r="K300" s="86"/>
      <c r="L300" s="134"/>
      <c r="M300" s="134"/>
      <c r="N300" s="102"/>
    </row>
    <row r="301" spans="1:14" s="13" customFormat="1" ht="13.5" customHeight="1">
      <c r="A301" s="49"/>
      <c r="B301" s="8" t="s">
        <v>286</v>
      </c>
      <c r="C301" s="6" t="s">
        <v>290</v>
      </c>
      <c r="D301" s="43">
        <v>1500</v>
      </c>
      <c r="E301" s="43">
        <f t="shared" si="61"/>
        <v>1500</v>
      </c>
      <c r="F301" s="43"/>
      <c r="G301" s="82">
        <f t="shared" si="62"/>
        <v>1500</v>
      </c>
      <c r="H301" s="83"/>
      <c r="I301" s="83"/>
      <c r="J301" s="83"/>
      <c r="K301" s="86"/>
      <c r="L301" s="134"/>
      <c r="M301" s="134"/>
      <c r="N301" s="102"/>
    </row>
    <row r="302" spans="1:14" s="13" customFormat="1" ht="13.5" customHeight="1">
      <c r="A302" s="49"/>
      <c r="B302" s="8" t="s">
        <v>287</v>
      </c>
      <c r="C302" s="5" t="s">
        <v>291</v>
      </c>
      <c r="D302" s="43">
        <v>3424</v>
      </c>
      <c r="E302" s="43">
        <f t="shared" si="61"/>
        <v>3424</v>
      </c>
      <c r="F302" s="43"/>
      <c r="G302" s="82">
        <f t="shared" si="62"/>
        <v>3424</v>
      </c>
      <c r="H302" s="83"/>
      <c r="I302" s="83"/>
      <c r="J302" s="83"/>
      <c r="K302" s="86"/>
      <c r="L302" s="134"/>
      <c r="M302" s="134"/>
      <c r="N302" s="102"/>
    </row>
    <row r="303" spans="1:14" s="13" customFormat="1" ht="13.5" customHeight="1">
      <c r="A303" s="49"/>
      <c r="B303" s="8" t="s">
        <v>288</v>
      </c>
      <c r="C303" s="5" t="s">
        <v>292</v>
      </c>
      <c r="D303" s="43">
        <v>7696</v>
      </c>
      <c r="E303" s="43">
        <f t="shared" si="61"/>
        <v>7696</v>
      </c>
      <c r="F303" s="43"/>
      <c r="G303" s="82">
        <f t="shared" si="62"/>
        <v>7696</v>
      </c>
      <c r="H303" s="83"/>
      <c r="I303" s="83"/>
      <c r="J303" s="83"/>
      <c r="K303" s="86"/>
      <c r="L303" s="134"/>
      <c r="M303" s="134"/>
      <c r="N303" s="102"/>
    </row>
    <row r="304" spans="1:14" s="13" customFormat="1" ht="17.25" customHeight="1">
      <c r="A304" s="47" t="s">
        <v>251</v>
      </c>
      <c r="B304" s="53"/>
      <c r="C304" s="138" t="s">
        <v>252</v>
      </c>
      <c r="D304" s="80">
        <f>SUM(D305:D318)</f>
        <v>1594659</v>
      </c>
      <c r="E304" s="80">
        <f>SUM(E305:E318)</f>
        <v>1594659</v>
      </c>
      <c r="F304" s="80">
        <f aca="true" t="shared" si="63" ref="F304:N304">SUM(F305:F318)</f>
        <v>971204</v>
      </c>
      <c r="G304" s="80">
        <f t="shared" si="63"/>
        <v>94548</v>
      </c>
      <c r="H304" s="80">
        <f t="shared" si="63"/>
        <v>528907</v>
      </c>
      <c r="I304" s="80">
        <f t="shared" si="63"/>
        <v>0</v>
      </c>
      <c r="J304" s="80">
        <f t="shared" si="63"/>
        <v>0</v>
      </c>
      <c r="K304" s="80">
        <f t="shared" si="63"/>
        <v>0</v>
      </c>
      <c r="L304" s="80">
        <f t="shared" si="63"/>
        <v>0</v>
      </c>
      <c r="M304" s="80">
        <f t="shared" si="63"/>
        <v>0</v>
      </c>
      <c r="N304" s="81">
        <f t="shared" si="63"/>
        <v>0</v>
      </c>
    </row>
    <row r="305" spans="1:14" s="13" customFormat="1" ht="17.25" customHeight="1">
      <c r="A305" s="108"/>
      <c r="B305" s="91" t="s">
        <v>233</v>
      </c>
      <c r="C305" s="5" t="s">
        <v>92</v>
      </c>
      <c r="D305" s="90">
        <v>528907</v>
      </c>
      <c r="E305" s="90">
        <f>D305</f>
        <v>528907</v>
      </c>
      <c r="F305" s="90"/>
      <c r="G305" s="90"/>
      <c r="H305" s="90">
        <f>E305</f>
        <v>528907</v>
      </c>
      <c r="I305" s="90"/>
      <c r="J305" s="90"/>
      <c r="K305" s="90"/>
      <c r="L305" s="90"/>
      <c r="M305" s="90"/>
      <c r="N305" s="98"/>
    </row>
    <row r="306" spans="1:14" s="13" customFormat="1" ht="16.5" customHeight="1">
      <c r="A306" s="61"/>
      <c r="B306" s="8" t="s">
        <v>121</v>
      </c>
      <c r="C306" s="5" t="s">
        <v>337</v>
      </c>
      <c r="D306" s="43">
        <v>760477</v>
      </c>
      <c r="E306" s="43">
        <f>D306</f>
        <v>760477</v>
      </c>
      <c r="F306" s="43">
        <f>E306</f>
        <v>760477</v>
      </c>
      <c r="G306" s="82"/>
      <c r="H306" s="83"/>
      <c r="I306" s="83"/>
      <c r="J306" s="83"/>
      <c r="K306" s="86"/>
      <c r="L306" s="134"/>
      <c r="M306" s="134"/>
      <c r="N306" s="102"/>
    </row>
    <row r="307" spans="1:14" s="13" customFormat="1" ht="16.5" customHeight="1">
      <c r="A307" s="61"/>
      <c r="B307" s="8" t="s">
        <v>124</v>
      </c>
      <c r="C307" s="5" t="s">
        <v>125</v>
      </c>
      <c r="D307" s="43">
        <v>62591</v>
      </c>
      <c r="E307" s="43">
        <f aca="true" t="shared" si="64" ref="E307:E318">D307</f>
        <v>62591</v>
      </c>
      <c r="F307" s="43">
        <f>E307</f>
        <v>62591</v>
      </c>
      <c r="G307" s="82"/>
      <c r="H307" s="83"/>
      <c r="I307" s="83"/>
      <c r="J307" s="83"/>
      <c r="K307" s="86"/>
      <c r="L307" s="134"/>
      <c r="M307" s="134"/>
      <c r="N307" s="102"/>
    </row>
    <row r="308" spans="1:14" s="13" customFormat="1" ht="16.5" customHeight="1">
      <c r="A308" s="61"/>
      <c r="B308" s="58" t="s">
        <v>170</v>
      </c>
      <c r="C308" s="5" t="s">
        <v>184</v>
      </c>
      <c r="D308" s="43">
        <v>127872</v>
      </c>
      <c r="E308" s="43">
        <f t="shared" si="64"/>
        <v>127872</v>
      </c>
      <c r="F308" s="43">
        <f>E308</f>
        <v>127872</v>
      </c>
      <c r="G308" s="82"/>
      <c r="H308" s="83"/>
      <c r="I308" s="83"/>
      <c r="J308" s="83"/>
      <c r="K308" s="86"/>
      <c r="L308" s="134"/>
      <c r="M308" s="134"/>
      <c r="N308" s="102"/>
    </row>
    <row r="309" spans="1:14" s="13" customFormat="1" ht="16.5" customHeight="1">
      <c r="A309" s="61"/>
      <c r="B309" s="58" t="s">
        <v>126</v>
      </c>
      <c r="C309" s="5" t="s">
        <v>127</v>
      </c>
      <c r="D309" s="43">
        <v>20264</v>
      </c>
      <c r="E309" s="43">
        <f t="shared" si="64"/>
        <v>20264</v>
      </c>
      <c r="F309" s="43">
        <f>E309</f>
        <v>20264</v>
      </c>
      <c r="G309" s="82"/>
      <c r="H309" s="83"/>
      <c r="I309" s="83"/>
      <c r="J309" s="83"/>
      <c r="K309" s="86"/>
      <c r="L309" s="134"/>
      <c r="M309" s="134"/>
      <c r="N309" s="102"/>
    </row>
    <row r="310" spans="1:14" s="13" customFormat="1" ht="16.5" customHeight="1">
      <c r="A310" s="61"/>
      <c r="B310" s="8" t="s">
        <v>128</v>
      </c>
      <c r="C310" s="6" t="s">
        <v>153</v>
      </c>
      <c r="D310" s="43">
        <v>11203</v>
      </c>
      <c r="E310" s="43">
        <f t="shared" si="64"/>
        <v>11203</v>
      </c>
      <c r="F310" s="43"/>
      <c r="G310" s="82">
        <f>E310</f>
        <v>11203</v>
      </c>
      <c r="H310" s="83"/>
      <c r="I310" s="83"/>
      <c r="J310" s="83"/>
      <c r="K310" s="86"/>
      <c r="L310" s="134"/>
      <c r="M310" s="134"/>
      <c r="N310" s="102"/>
    </row>
    <row r="311" spans="1:14" s="13" customFormat="1" ht="16.5" customHeight="1">
      <c r="A311" s="61"/>
      <c r="B311" s="8" t="s">
        <v>130</v>
      </c>
      <c r="C311" s="6" t="s">
        <v>131</v>
      </c>
      <c r="D311" s="43">
        <v>6848</v>
      </c>
      <c r="E311" s="43">
        <f t="shared" si="64"/>
        <v>6848</v>
      </c>
      <c r="F311" s="43"/>
      <c r="G311" s="82">
        <f aca="true" t="shared" si="65" ref="G311:G318">E311</f>
        <v>6848</v>
      </c>
      <c r="H311" s="83"/>
      <c r="I311" s="83"/>
      <c r="J311" s="83"/>
      <c r="K311" s="86"/>
      <c r="L311" s="134"/>
      <c r="M311" s="134"/>
      <c r="N311" s="102"/>
    </row>
    <row r="312" spans="1:14" s="13" customFormat="1" ht="16.5" customHeight="1">
      <c r="A312" s="61"/>
      <c r="B312" s="8" t="s">
        <v>132</v>
      </c>
      <c r="C312" s="6" t="s">
        <v>202</v>
      </c>
      <c r="D312" s="43">
        <v>24520</v>
      </c>
      <c r="E312" s="43">
        <f t="shared" si="64"/>
        <v>24520</v>
      </c>
      <c r="F312" s="43"/>
      <c r="G312" s="82">
        <f t="shared" si="65"/>
        <v>24520</v>
      </c>
      <c r="H312" s="83"/>
      <c r="I312" s="83"/>
      <c r="J312" s="83"/>
      <c r="K312" s="86"/>
      <c r="L312" s="134"/>
      <c r="M312" s="134"/>
      <c r="N312" s="102"/>
    </row>
    <row r="313" spans="1:14" s="13" customFormat="1" ht="16.5" customHeight="1">
      <c r="A313" s="61"/>
      <c r="B313" s="8" t="s">
        <v>190</v>
      </c>
      <c r="C313" s="6" t="s">
        <v>191</v>
      </c>
      <c r="D313" s="43">
        <v>2020</v>
      </c>
      <c r="E313" s="43">
        <f t="shared" si="64"/>
        <v>2020</v>
      </c>
      <c r="F313" s="43"/>
      <c r="G313" s="82">
        <f t="shared" si="65"/>
        <v>2020</v>
      </c>
      <c r="H313" s="83"/>
      <c r="I313" s="83"/>
      <c r="J313" s="83"/>
      <c r="K313" s="86"/>
      <c r="L313" s="134"/>
      <c r="M313" s="134"/>
      <c r="N313" s="102"/>
    </row>
    <row r="314" spans="1:14" s="13" customFormat="1" ht="16.5" customHeight="1">
      <c r="A314" s="61"/>
      <c r="B314" s="8" t="s">
        <v>133</v>
      </c>
      <c r="C314" s="6" t="s">
        <v>134</v>
      </c>
      <c r="D314" s="43">
        <v>7488</v>
      </c>
      <c r="E314" s="43">
        <f t="shared" si="64"/>
        <v>7488</v>
      </c>
      <c r="F314" s="43"/>
      <c r="G314" s="82">
        <f t="shared" si="65"/>
        <v>7488</v>
      </c>
      <c r="H314" s="83"/>
      <c r="I314" s="83"/>
      <c r="J314" s="83"/>
      <c r="K314" s="86"/>
      <c r="L314" s="134"/>
      <c r="M314" s="134"/>
      <c r="N314" s="102"/>
    </row>
    <row r="315" spans="1:14" s="13" customFormat="1" ht="16.5" customHeight="1">
      <c r="A315" s="61"/>
      <c r="B315" s="8" t="s">
        <v>444</v>
      </c>
      <c r="C315" s="6" t="s">
        <v>445</v>
      </c>
      <c r="D315" s="43">
        <v>800</v>
      </c>
      <c r="E315" s="43">
        <f t="shared" si="64"/>
        <v>800</v>
      </c>
      <c r="F315" s="43"/>
      <c r="G315" s="82">
        <f t="shared" si="65"/>
        <v>800</v>
      </c>
      <c r="H315" s="83"/>
      <c r="I315" s="83"/>
      <c r="J315" s="83"/>
      <c r="K315" s="86"/>
      <c r="L315" s="134"/>
      <c r="M315" s="134"/>
      <c r="N315" s="102"/>
    </row>
    <row r="316" spans="1:14" s="13" customFormat="1" ht="16.5" customHeight="1">
      <c r="A316" s="61"/>
      <c r="B316" s="8" t="s">
        <v>285</v>
      </c>
      <c r="C316" s="5" t="s">
        <v>289</v>
      </c>
      <c r="D316" s="43">
        <v>1000</v>
      </c>
      <c r="E316" s="43">
        <f t="shared" si="64"/>
        <v>1000</v>
      </c>
      <c r="F316" s="43"/>
      <c r="G316" s="82">
        <f t="shared" si="65"/>
        <v>1000</v>
      </c>
      <c r="H316" s="83"/>
      <c r="I316" s="83"/>
      <c r="J316" s="83"/>
      <c r="K316" s="86"/>
      <c r="L316" s="134"/>
      <c r="M316" s="134"/>
      <c r="N316" s="102"/>
    </row>
    <row r="317" spans="1:14" s="13" customFormat="1" ht="15.75" customHeight="1">
      <c r="A317" s="61"/>
      <c r="B317" s="8" t="s">
        <v>139</v>
      </c>
      <c r="C317" s="6" t="s">
        <v>140</v>
      </c>
      <c r="D317" s="43">
        <v>38969</v>
      </c>
      <c r="E317" s="43">
        <f t="shared" si="64"/>
        <v>38969</v>
      </c>
      <c r="F317" s="43"/>
      <c r="G317" s="82">
        <f t="shared" si="65"/>
        <v>38969</v>
      </c>
      <c r="H317" s="83"/>
      <c r="I317" s="83"/>
      <c r="J317" s="83"/>
      <c r="K317" s="86"/>
      <c r="L317" s="134"/>
      <c r="M317" s="134"/>
      <c r="N317" s="102"/>
    </row>
    <row r="318" spans="1:14" s="13" customFormat="1" ht="15.75" customHeight="1">
      <c r="A318" s="61"/>
      <c r="B318" s="8" t="s">
        <v>287</v>
      </c>
      <c r="C318" s="5" t="s">
        <v>291</v>
      </c>
      <c r="D318" s="43">
        <v>1700</v>
      </c>
      <c r="E318" s="43">
        <f t="shared" si="64"/>
        <v>1700</v>
      </c>
      <c r="F318" s="43"/>
      <c r="G318" s="82">
        <f t="shared" si="65"/>
        <v>1700</v>
      </c>
      <c r="H318" s="83"/>
      <c r="I318" s="83"/>
      <c r="J318" s="83"/>
      <c r="K318" s="86"/>
      <c r="L318" s="134"/>
      <c r="M318" s="134"/>
      <c r="N318" s="102"/>
    </row>
    <row r="319" spans="1:14" s="13" customFormat="1" ht="25.5" customHeight="1">
      <c r="A319" s="47" t="s">
        <v>254</v>
      </c>
      <c r="B319" s="48"/>
      <c r="C319" s="39" t="s">
        <v>255</v>
      </c>
      <c r="D319" s="80">
        <f>SUM(D320:D332)</f>
        <v>105866</v>
      </c>
      <c r="E319" s="80">
        <f>SUM(E320:E332)</f>
        <v>105866</v>
      </c>
      <c r="F319" s="80">
        <f aca="true" t="shared" si="66" ref="F319:N319">SUM(F320:F332)</f>
        <v>63866</v>
      </c>
      <c r="G319" s="80">
        <f t="shared" si="66"/>
        <v>20000</v>
      </c>
      <c r="H319" s="80">
        <f t="shared" si="66"/>
        <v>12000</v>
      </c>
      <c r="I319" s="80">
        <f t="shared" si="66"/>
        <v>10000</v>
      </c>
      <c r="J319" s="80">
        <f t="shared" si="66"/>
        <v>0</v>
      </c>
      <c r="K319" s="80">
        <f t="shared" si="66"/>
        <v>0</v>
      </c>
      <c r="L319" s="80">
        <f t="shared" si="66"/>
        <v>0</v>
      </c>
      <c r="M319" s="80">
        <f t="shared" si="66"/>
        <v>0</v>
      </c>
      <c r="N319" s="81">
        <f t="shared" si="66"/>
        <v>0</v>
      </c>
    </row>
    <row r="320" spans="1:14" s="13" customFormat="1" ht="17.25" customHeight="1">
      <c r="A320" s="61"/>
      <c r="B320" s="8" t="s">
        <v>253</v>
      </c>
      <c r="C320" s="5" t="s">
        <v>382</v>
      </c>
      <c r="D320" s="43">
        <v>12000</v>
      </c>
      <c r="E320" s="43">
        <f aca="true" t="shared" si="67" ref="E320:E332">D320</f>
        <v>12000</v>
      </c>
      <c r="F320" s="43"/>
      <c r="G320" s="82"/>
      <c r="H320" s="83">
        <f>E320</f>
        <v>12000</v>
      </c>
      <c r="I320" s="83"/>
      <c r="J320" s="83"/>
      <c r="K320" s="86"/>
      <c r="L320" s="134"/>
      <c r="M320" s="134"/>
      <c r="N320" s="102"/>
    </row>
    <row r="321" spans="1:14" s="13" customFormat="1" ht="17.25" customHeight="1">
      <c r="A321" s="61"/>
      <c r="B321" s="8" t="s">
        <v>448</v>
      </c>
      <c r="C321" s="5" t="s">
        <v>383</v>
      </c>
      <c r="D321" s="43">
        <v>10000</v>
      </c>
      <c r="E321" s="43">
        <f t="shared" si="67"/>
        <v>10000</v>
      </c>
      <c r="F321" s="43"/>
      <c r="G321" s="82"/>
      <c r="H321" s="83"/>
      <c r="I321" s="83">
        <f>E321</f>
        <v>10000</v>
      </c>
      <c r="J321" s="83"/>
      <c r="K321" s="86"/>
      <c r="L321" s="134"/>
      <c r="M321" s="134"/>
      <c r="N321" s="102"/>
    </row>
    <row r="322" spans="1:14" s="13" customFormat="1" ht="17.25" customHeight="1">
      <c r="A322" s="61"/>
      <c r="B322" s="8" t="s">
        <v>121</v>
      </c>
      <c r="C322" s="5" t="s">
        <v>337</v>
      </c>
      <c r="D322" s="43">
        <v>28800</v>
      </c>
      <c r="E322" s="43">
        <f t="shared" si="67"/>
        <v>28800</v>
      </c>
      <c r="F322" s="43">
        <f>E322</f>
        <v>28800</v>
      </c>
      <c r="G322" s="82"/>
      <c r="H322" s="83"/>
      <c r="I322" s="83"/>
      <c r="J322" s="83"/>
      <c r="K322" s="86"/>
      <c r="L322" s="134"/>
      <c r="M322" s="134"/>
      <c r="N322" s="102"/>
    </row>
    <row r="323" spans="1:14" s="13" customFormat="1" ht="15" customHeight="1">
      <c r="A323" s="61"/>
      <c r="B323" s="8" t="s">
        <v>150</v>
      </c>
      <c r="C323" s="5" t="s">
        <v>184</v>
      </c>
      <c r="D323" s="43">
        <v>4362</v>
      </c>
      <c r="E323" s="43">
        <f t="shared" si="67"/>
        <v>4362</v>
      </c>
      <c r="F323" s="43">
        <f>E323</f>
        <v>4362</v>
      </c>
      <c r="G323" s="82"/>
      <c r="H323" s="83"/>
      <c r="I323" s="83"/>
      <c r="J323" s="83"/>
      <c r="K323" s="86"/>
      <c r="L323" s="134"/>
      <c r="M323" s="134"/>
      <c r="N323" s="102"/>
    </row>
    <row r="324" spans="1:14" s="13" customFormat="1" ht="18" customHeight="1">
      <c r="A324" s="61"/>
      <c r="B324" s="8" t="s">
        <v>126</v>
      </c>
      <c r="C324" s="5" t="s">
        <v>127</v>
      </c>
      <c r="D324" s="43">
        <v>704</v>
      </c>
      <c r="E324" s="43">
        <f t="shared" si="67"/>
        <v>704</v>
      </c>
      <c r="F324" s="43">
        <f>E324</f>
        <v>704</v>
      </c>
      <c r="G324" s="82"/>
      <c r="H324" s="83"/>
      <c r="I324" s="83"/>
      <c r="J324" s="83"/>
      <c r="K324" s="86"/>
      <c r="L324" s="134"/>
      <c r="M324" s="134"/>
      <c r="N324" s="102"/>
    </row>
    <row r="325" spans="1:14" s="13" customFormat="1" ht="18" customHeight="1">
      <c r="A325" s="61"/>
      <c r="B325" s="8" t="s">
        <v>442</v>
      </c>
      <c r="C325" s="18" t="s">
        <v>443</v>
      </c>
      <c r="D325" s="43">
        <v>30000</v>
      </c>
      <c r="E325" s="43">
        <f t="shared" si="67"/>
        <v>30000</v>
      </c>
      <c r="F325" s="43">
        <f>E325</f>
        <v>30000</v>
      </c>
      <c r="G325" s="82"/>
      <c r="H325" s="83"/>
      <c r="I325" s="83"/>
      <c r="J325" s="83"/>
      <c r="K325" s="86"/>
      <c r="L325" s="134"/>
      <c r="M325" s="134"/>
      <c r="N325" s="102"/>
    </row>
    <row r="326" spans="1:14" s="13" customFormat="1" ht="18" customHeight="1">
      <c r="A326" s="61"/>
      <c r="B326" s="8" t="s">
        <v>128</v>
      </c>
      <c r="C326" s="18" t="s">
        <v>153</v>
      </c>
      <c r="D326" s="43">
        <v>5000</v>
      </c>
      <c r="E326" s="43">
        <f t="shared" si="67"/>
        <v>5000</v>
      </c>
      <c r="F326" s="43"/>
      <c r="G326" s="82">
        <f>E326</f>
        <v>5000</v>
      </c>
      <c r="H326" s="83"/>
      <c r="I326" s="83"/>
      <c r="J326" s="83"/>
      <c r="K326" s="86"/>
      <c r="L326" s="134"/>
      <c r="M326" s="134"/>
      <c r="N326" s="102"/>
    </row>
    <row r="327" spans="1:14" s="13" customFormat="1" ht="15.75" customHeight="1">
      <c r="A327" s="61"/>
      <c r="B327" s="8" t="s">
        <v>133</v>
      </c>
      <c r="C327" s="109" t="s">
        <v>134</v>
      </c>
      <c r="D327" s="43">
        <v>10000</v>
      </c>
      <c r="E327" s="43">
        <f t="shared" si="67"/>
        <v>10000</v>
      </c>
      <c r="F327" s="43"/>
      <c r="G327" s="82">
        <f aca="true" t="shared" si="68" ref="G327:G332">E327</f>
        <v>10000</v>
      </c>
      <c r="H327" s="83"/>
      <c r="I327" s="83"/>
      <c r="J327" s="83"/>
      <c r="K327" s="86"/>
      <c r="L327" s="134"/>
      <c r="M327" s="134"/>
      <c r="N327" s="102"/>
    </row>
    <row r="328" spans="1:14" s="13" customFormat="1" ht="15.75" customHeight="1">
      <c r="A328" s="61"/>
      <c r="B328" s="8" t="s">
        <v>444</v>
      </c>
      <c r="C328" s="6" t="s">
        <v>445</v>
      </c>
      <c r="D328" s="43">
        <v>500</v>
      </c>
      <c r="E328" s="43">
        <f t="shared" si="67"/>
        <v>500</v>
      </c>
      <c r="F328" s="43"/>
      <c r="G328" s="82">
        <f t="shared" si="68"/>
        <v>500</v>
      </c>
      <c r="H328" s="83"/>
      <c r="I328" s="83"/>
      <c r="J328" s="83"/>
      <c r="K328" s="86"/>
      <c r="L328" s="134"/>
      <c r="M328" s="134"/>
      <c r="N328" s="102"/>
    </row>
    <row r="329" spans="1:14" s="13" customFormat="1" ht="15.75" customHeight="1">
      <c r="A329" s="61"/>
      <c r="B329" s="8" t="s">
        <v>293</v>
      </c>
      <c r="C329" s="5" t="s">
        <v>295</v>
      </c>
      <c r="D329" s="43">
        <v>1000</v>
      </c>
      <c r="E329" s="43">
        <f t="shared" si="67"/>
        <v>1000</v>
      </c>
      <c r="F329" s="43"/>
      <c r="G329" s="82">
        <f t="shared" si="68"/>
        <v>1000</v>
      </c>
      <c r="H329" s="83"/>
      <c r="I329" s="83"/>
      <c r="J329" s="83"/>
      <c r="K329" s="86"/>
      <c r="L329" s="134"/>
      <c r="M329" s="134"/>
      <c r="N329" s="102"/>
    </row>
    <row r="330" spans="1:14" s="13" customFormat="1" ht="15.75" customHeight="1">
      <c r="A330" s="61"/>
      <c r="B330" s="8" t="s">
        <v>285</v>
      </c>
      <c r="C330" s="5" t="s">
        <v>289</v>
      </c>
      <c r="D330" s="43">
        <v>500</v>
      </c>
      <c r="E330" s="43">
        <f t="shared" si="67"/>
        <v>500</v>
      </c>
      <c r="F330" s="43"/>
      <c r="G330" s="82">
        <f t="shared" si="68"/>
        <v>500</v>
      </c>
      <c r="H330" s="83"/>
      <c r="I330" s="83"/>
      <c r="J330" s="83"/>
      <c r="K330" s="86"/>
      <c r="L330" s="134"/>
      <c r="M330" s="134"/>
      <c r="N330" s="102"/>
    </row>
    <row r="331" spans="1:14" s="13" customFormat="1" ht="15.75" customHeight="1">
      <c r="A331" s="61"/>
      <c r="B331" s="8" t="s">
        <v>287</v>
      </c>
      <c r="C331" s="5" t="s">
        <v>291</v>
      </c>
      <c r="D331" s="43">
        <v>500</v>
      </c>
      <c r="E331" s="43">
        <f t="shared" si="67"/>
        <v>500</v>
      </c>
      <c r="F331" s="43"/>
      <c r="G331" s="82">
        <f t="shared" si="68"/>
        <v>500</v>
      </c>
      <c r="H331" s="83"/>
      <c r="I331" s="83"/>
      <c r="J331" s="83"/>
      <c r="K331" s="86"/>
      <c r="L331" s="134"/>
      <c r="M331" s="134"/>
      <c r="N331" s="102"/>
    </row>
    <row r="332" spans="1:14" s="13" customFormat="1" ht="15.75" customHeight="1">
      <c r="A332" s="61"/>
      <c r="B332" s="8" t="s">
        <v>288</v>
      </c>
      <c r="C332" s="5" t="s">
        <v>292</v>
      </c>
      <c r="D332" s="43">
        <v>2500</v>
      </c>
      <c r="E332" s="43">
        <f t="shared" si="67"/>
        <v>2500</v>
      </c>
      <c r="F332" s="43"/>
      <c r="G332" s="82">
        <f t="shared" si="68"/>
        <v>2500</v>
      </c>
      <c r="H332" s="83"/>
      <c r="I332" s="83"/>
      <c r="J332" s="83"/>
      <c r="K332" s="86"/>
      <c r="L332" s="134"/>
      <c r="M332" s="134"/>
      <c r="N332" s="102"/>
    </row>
    <row r="333" spans="1:14" s="13" customFormat="1" ht="15.75" customHeight="1">
      <c r="A333" s="47" t="s">
        <v>94</v>
      </c>
      <c r="B333" s="100"/>
      <c r="C333" s="152" t="s">
        <v>111</v>
      </c>
      <c r="D333" s="101">
        <f>SUM(D334:D346)</f>
        <v>552221</v>
      </c>
      <c r="E333" s="101">
        <f>SUM(E334:E346)</f>
        <v>552221</v>
      </c>
      <c r="F333" s="101">
        <f>SUM(F334:F346)</f>
        <v>346772</v>
      </c>
      <c r="G333" s="101">
        <f>SUM(G334:G346)</f>
        <v>205449</v>
      </c>
      <c r="H333" s="101">
        <f>SUM(H334:H346)</f>
        <v>0</v>
      </c>
      <c r="I333" s="101">
        <f aca="true" t="shared" si="69" ref="I333:N333">SUM(I334:I346)</f>
        <v>0</v>
      </c>
      <c r="J333" s="101">
        <f t="shared" si="69"/>
        <v>0</v>
      </c>
      <c r="K333" s="101">
        <f t="shared" si="69"/>
        <v>0</v>
      </c>
      <c r="L333" s="101">
        <f t="shared" si="69"/>
        <v>0</v>
      </c>
      <c r="M333" s="101">
        <f t="shared" si="69"/>
        <v>0</v>
      </c>
      <c r="N333" s="129">
        <f t="shared" si="69"/>
        <v>0</v>
      </c>
    </row>
    <row r="334" spans="1:14" s="13" customFormat="1" ht="15.75" customHeight="1">
      <c r="A334" s="61"/>
      <c r="B334" s="8" t="s">
        <v>121</v>
      </c>
      <c r="C334" s="5" t="s">
        <v>337</v>
      </c>
      <c r="D334" s="43">
        <v>273857</v>
      </c>
      <c r="E334" s="43">
        <f>D334</f>
        <v>273857</v>
      </c>
      <c r="F334" s="43">
        <f>E334</f>
        <v>273857</v>
      </c>
      <c r="G334" s="82"/>
      <c r="H334" s="83"/>
      <c r="I334" s="83"/>
      <c r="J334" s="83"/>
      <c r="K334" s="86"/>
      <c r="L334" s="134"/>
      <c r="M334" s="134"/>
      <c r="N334" s="102"/>
    </row>
    <row r="335" spans="1:14" s="13" customFormat="1" ht="15.75" customHeight="1">
      <c r="A335" s="61"/>
      <c r="B335" s="8" t="s">
        <v>124</v>
      </c>
      <c r="C335" s="5" t="s">
        <v>125</v>
      </c>
      <c r="D335" s="43">
        <v>21463</v>
      </c>
      <c r="E335" s="43">
        <f aca="true" t="shared" si="70" ref="E335:E346">D335</f>
        <v>21463</v>
      </c>
      <c r="F335" s="43">
        <f>E335</f>
        <v>21463</v>
      </c>
      <c r="G335" s="82"/>
      <c r="H335" s="83"/>
      <c r="I335" s="83"/>
      <c r="J335" s="83"/>
      <c r="K335" s="86"/>
      <c r="L335" s="134"/>
      <c r="M335" s="134"/>
      <c r="N335" s="102"/>
    </row>
    <row r="336" spans="1:14" s="13" customFormat="1" ht="15.75" customHeight="1">
      <c r="A336" s="61"/>
      <c r="B336" s="8" t="s">
        <v>150</v>
      </c>
      <c r="C336" s="5" t="s">
        <v>184</v>
      </c>
      <c r="D336" s="43">
        <v>44355</v>
      </c>
      <c r="E336" s="43">
        <f t="shared" si="70"/>
        <v>44355</v>
      </c>
      <c r="F336" s="43">
        <f>E336</f>
        <v>44355</v>
      </c>
      <c r="G336" s="82"/>
      <c r="H336" s="83"/>
      <c r="I336" s="83"/>
      <c r="J336" s="83"/>
      <c r="K336" s="86"/>
      <c r="L336" s="134"/>
      <c r="M336" s="134"/>
      <c r="N336" s="102"/>
    </row>
    <row r="337" spans="1:14" s="13" customFormat="1" ht="15.75" customHeight="1">
      <c r="A337" s="61"/>
      <c r="B337" s="8" t="s">
        <v>126</v>
      </c>
      <c r="C337" s="5" t="s">
        <v>127</v>
      </c>
      <c r="D337" s="43">
        <v>7097</v>
      </c>
      <c r="E337" s="43">
        <f t="shared" si="70"/>
        <v>7097</v>
      </c>
      <c r="F337" s="43">
        <f>E337</f>
        <v>7097</v>
      </c>
      <c r="G337" s="82"/>
      <c r="H337" s="83"/>
      <c r="I337" s="83"/>
      <c r="J337" s="83"/>
      <c r="K337" s="86"/>
      <c r="L337" s="134"/>
      <c r="M337" s="134"/>
      <c r="N337" s="102"/>
    </row>
    <row r="338" spans="1:14" s="13" customFormat="1" ht="15.75" customHeight="1">
      <c r="A338" s="61"/>
      <c r="B338" s="8" t="s">
        <v>128</v>
      </c>
      <c r="C338" s="18" t="s">
        <v>129</v>
      </c>
      <c r="D338" s="43">
        <v>62944</v>
      </c>
      <c r="E338" s="43">
        <f t="shared" si="70"/>
        <v>62944</v>
      </c>
      <c r="F338" s="43"/>
      <c r="G338" s="82">
        <f>E338</f>
        <v>62944</v>
      </c>
      <c r="H338" s="83"/>
      <c r="I338" s="83"/>
      <c r="J338" s="83"/>
      <c r="K338" s="86"/>
      <c r="L338" s="134"/>
      <c r="M338" s="134"/>
      <c r="N338" s="102"/>
    </row>
    <row r="339" spans="1:14" s="13" customFormat="1" ht="15.75" customHeight="1">
      <c r="A339" s="61"/>
      <c r="B339" s="8" t="s">
        <v>198</v>
      </c>
      <c r="C339" s="5" t="s">
        <v>500</v>
      </c>
      <c r="D339" s="43">
        <v>70700</v>
      </c>
      <c r="E339" s="43">
        <f t="shared" si="70"/>
        <v>70700</v>
      </c>
      <c r="F339" s="43"/>
      <c r="G339" s="82">
        <f aca="true" t="shared" si="71" ref="G339:G346">E339</f>
        <v>70700</v>
      </c>
      <c r="H339" s="83"/>
      <c r="I339" s="83"/>
      <c r="J339" s="83"/>
      <c r="K339" s="86"/>
      <c r="L339" s="134"/>
      <c r="M339" s="134"/>
      <c r="N339" s="102"/>
    </row>
    <row r="340" spans="1:14" s="13" customFormat="1" ht="15.75" customHeight="1">
      <c r="A340" s="61"/>
      <c r="B340" s="8" t="s">
        <v>130</v>
      </c>
      <c r="C340" s="6" t="s">
        <v>201</v>
      </c>
      <c r="D340" s="43">
        <v>35841</v>
      </c>
      <c r="E340" s="43">
        <f t="shared" si="70"/>
        <v>35841</v>
      </c>
      <c r="F340" s="43"/>
      <c r="G340" s="82">
        <f t="shared" si="71"/>
        <v>35841</v>
      </c>
      <c r="H340" s="83"/>
      <c r="I340" s="83"/>
      <c r="J340" s="83"/>
      <c r="K340" s="86"/>
      <c r="L340" s="134"/>
      <c r="M340" s="134"/>
      <c r="N340" s="102"/>
    </row>
    <row r="341" spans="1:14" s="13" customFormat="1" ht="15.75" customHeight="1">
      <c r="A341" s="61"/>
      <c r="B341" s="8" t="s">
        <v>190</v>
      </c>
      <c r="C341" s="6" t="s">
        <v>191</v>
      </c>
      <c r="D341" s="43">
        <v>830</v>
      </c>
      <c r="E341" s="43">
        <f t="shared" si="70"/>
        <v>830</v>
      </c>
      <c r="F341" s="43"/>
      <c r="G341" s="82">
        <f t="shared" si="71"/>
        <v>830</v>
      </c>
      <c r="H341" s="83"/>
      <c r="I341" s="83"/>
      <c r="J341" s="83"/>
      <c r="K341" s="86"/>
      <c r="L341" s="134"/>
      <c r="M341" s="134"/>
      <c r="N341" s="102"/>
    </row>
    <row r="342" spans="1:14" s="13" customFormat="1" ht="15.75" customHeight="1">
      <c r="A342" s="61"/>
      <c r="B342" s="8" t="s">
        <v>133</v>
      </c>
      <c r="C342" s="109" t="s">
        <v>203</v>
      </c>
      <c r="D342" s="43">
        <v>20360</v>
      </c>
      <c r="E342" s="43">
        <f t="shared" si="70"/>
        <v>20360</v>
      </c>
      <c r="F342" s="43"/>
      <c r="G342" s="82">
        <f t="shared" si="71"/>
        <v>20360</v>
      </c>
      <c r="H342" s="83"/>
      <c r="I342" s="83"/>
      <c r="J342" s="83"/>
      <c r="K342" s="86"/>
      <c r="L342" s="134"/>
      <c r="M342" s="134"/>
      <c r="N342" s="102"/>
    </row>
    <row r="343" spans="1:14" s="13" customFormat="1" ht="15.75" customHeight="1">
      <c r="A343" s="61"/>
      <c r="B343" s="8" t="s">
        <v>285</v>
      </c>
      <c r="C343" s="5" t="s">
        <v>289</v>
      </c>
      <c r="D343" s="43">
        <v>564</v>
      </c>
      <c r="E343" s="43">
        <f t="shared" si="70"/>
        <v>564</v>
      </c>
      <c r="F343" s="43"/>
      <c r="G343" s="82">
        <f t="shared" si="71"/>
        <v>564</v>
      </c>
      <c r="H343" s="83"/>
      <c r="I343" s="83"/>
      <c r="J343" s="83"/>
      <c r="K343" s="86"/>
      <c r="L343" s="134"/>
      <c r="M343" s="134"/>
      <c r="N343" s="102"/>
    </row>
    <row r="344" spans="1:14" s="13" customFormat="1" ht="15.75" customHeight="1">
      <c r="A344" s="61"/>
      <c r="B344" s="8" t="s">
        <v>139</v>
      </c>
      <c r="C344" s="6" t="s">
        <v>140</v>
      </c>
      <c r="D344" s="43">
        <v>13410</v>
      </c>
      <c r="E344" s="43">
        <f t="shared" si="70"/>
        <v>13410</v>
      </c>
      <c r="F344" s="43"/>
      <c r="G344" s="82">
        <f t="shared" si="71"/>
        <v>13410</v>
      </c>
      <c r="H344" s="83"/>
      <c r="I344" s="83"/>
      <c r="J344" s="83"/>
      <c r="K344" s="86"/>
      <c r="L344" s="134"/>
      <c r="M344" s="134"/>
      <c r="N344" s="102"/>
    </row>
    <row r="345" spans="1:14" s="13" customFormat="1" ht="15.75" customHeight="1">
      <c r="A345" s="61"/>
      <c r="B345" s="8" t="s">
        <v>286</v>
      </c>
      <c r="C345" s="6" t="s">
        <v>290</v>
      </c>
      <c r="D345" s="43">
        <v>600</v>
      </c>
      <c r="E345" s="43">
        <f t="shared" si="70"/>
        <v>600</v>
      </c>
      <c r="F345" s="43"/>
      <c r="G345" s="82">
        <f t="shared" si="71"/>
        <v>600</v>
      </c>
      <c r="H345" s="83"/>
      <c r="I345" s="83"/>
      <c r="J345" s="83"/>
      <c r="K345" s="86"/>
      <c r="L345" s="134"/>
      <c r="M345" s="134"/>
      <c r="N345" s="102"/>
    </row>
    <row r="346" spans="1:14" s="13" customFormat="1" ht="15.75" customHeight="1">
      <c r="A346" s="61"/>
      <c r="B346" s="8" t="s">
        <v>287</v>
      </c>
      <c r="C346" s="5" t="s">
        <v>291</v>
      </c>
      <c r="D346" s="43">
        <v>200</v>
      </c>
      <c r="E346" s="43">
        <f t="shared" si="70"/>
        <v>200</v>
      </c>
      <c r="F346" s="43"/>
      <c r="G346" s="82">
        <f t="shared" si="71"/>
        <v>200</v>
      </c>
      <c r="H346" s="83"/>
      <c r="I346" s="83"/>
      <c r="J346" s="83"/>
      <c r="K346" s="86"/>
      <c r="L346" s="134"/>
      <c r="M346" s="134"/>
      <c r="N346" s="102"/>
    </row>
    <row r="347" spans="1:14" s="13" customFormat="1" ht="18.75" customHeight="1">
      <c r="A347" s="47" t="s">
        <v>256</v>
      </c>
      <c r="B347" s="53"/>
      <c r="C347" s="138" t="s">
        <v>186</v>
      </c>
      <c r="D347" s="80">
        <f>SUM(D348:D375)</f>
        <v>4206511</v>
      </c>
      <c r="E347" s="80">
        <f>SUM(E348:E375)</f>
        <v>1213295</v>
      </c>
      <c r="F347" s="80">
        <f>SUM(F348:F375)</f>
        <v>257866</v>
      </c>
      <c r="G347" s="80">
        <f>SUM(G348:G375)</f>
        <v>152735</v>
      </c>
      <c r="H347" s="80">
        <f>SUM(H348:H375)</f>
        <v>0</v>
      </c>
      <c r="I347" s="80">
        <f aca="true" t="shared" si="72" ref="I347:N347">SUM(I348:I375)</f>
        <v>480</v>
      </c>
      <c r="J347" s="80">
        <f t="shared" si="72"/>
        <v>802214</v>
      </c>
      <c r="K347" s="80">
        <f t="shared" si="72"/>
        <v>0</v>
      </c>
      <c r="L347" s="80">
        <f t="shared" si="72"/>
        <v>2993216</v>
      </c>
      <c r="M347" s="80">
        <f t="shared" si="72"/>
        <v>0</v>
      </c>
      <c r="N347" s="81">
        <f t="shared" si="72"/>
        <v>2993216</v>
      </c>
    </row>
    <row r="348" spans="1:14" s="13" customFormat="1" ht="15.75" customHeight="1">
      <c r="A348" s="108"/>
      <c r="B348" s="91" t="s">
        <v>95</v>
      </c>
      <c r="C348" s="5" t="s">
        <v>96</v>
      </c>
      <c r="D348" s="90">
        <v>480</v>
      </c>
      <c r="E348" s="90">
        <f aca="true" t="shared" si="73" ref="E348:E373">D348</f>
        <v>480</v>
      </c>
      <c r="F348" s="90"/>
      <c r="G348" s="90"/>
      <c r="H348" s="90"/>
      <c r="I348" s="90">
        <f>E348</f>
        <v>480</v>
      </c>
      <c r="J348" s="90"/>
      <c r="K348" s="90"/>
      <c r="L348" s="90"/>
      <c r="M348" s="90"/>
      <c r="N348" s="98"/>
    </row>
    <row r="349" spans="1:14" s="13" customFormat="1" ht="15.75" customHeight="1">
      <c r="A349" s="46"/>
      <c r="B349" s="57" t="s">
        <v>121</v>
      </c>
      <c r="C349" s="5" t="s">
        <v>337</v>
      </c>
      <c r="D349" s="90">
        <v>219101</v>
      </c>
      <c r="E349" s="90">
        <f t="shared" si="73"/>
        <v>219101</v>
      </c>
      <c r="F349" s="90">
        <f>E349</f>
        <v>219101</v>
      </c>
      <c r="G349" s="90"/>
      <c r="H349" s="90"/>
      <c r="I349" s="90"/>
      <c r="J349" s="90"/>
      <c r="K349" s="90"/>
      <c r="L349" s="90"/>
      <c r="M349" s="90"/>
      <c r="N349" s="98"/>
    </row>
    <row r="350" spans="1:14" s="13" customFormat="1" ht="15.75" customHeight="1">
      <c r="A350" s="46"/>
      <c r="B350" s="57" t="s">
        <v>150</v>
      </c>
      <c r="C350" s="5" t="s">
        <v>184</v>
      </c>
      <c r="D350" s="90">
        <v>33397</v>
      </c>
      <c r="E350" s="90">
        <f t="shared" si="73"/>
        <v>33397</v>
      </c>
      <c r="F350" s="90">
        <f>E350</f>
        <v>33397</v>
      </c>
      <c r="G350" s="90"/>
      <c r="H350" s="90"/>
      <c r="I350" s="90"/>
      <c r="J350" s="90"/>
      <c r="K350" s="90"/>
      <c r="L350" s="90"/>
      <c r="M350" s="90"/>
      <c r="N350" s="98"/>
    </row>
    <row r="351" spans="1:14" s="13" customFormat="1" ht="15.75" customHeight="1">
      <c r="A351" s="46"/>
      <c r="B351" s="57" t="s">
        <v>278</v>
      </c>
      <c r="C351" s="5" t="s">
        <v>184</v>
      </c>
      <c r="D351" s="90">
        <v>40545</v>
      </c>
      <c r="E351" s="90">
        <f t="shared" si="73"/>
        <v>40545</v>
      </c>
      <c r="F351" s="90"/>
      <c r="G351" s="90"/>
      <c r="H351" s="90"/>
      <c r="I351" s="90"/>
      <c r="J351" s="90">
        <f>E351</f>
        <v>40545</v>
      </c>
      <c r="K351" s="90"/>
      <c r="L351" s="90"/>
      <c r="M351" s="90"/>
      <c r="N351" s="98"/>
    </row>
    <row r="352" spans="1:14" s="13" customFormat="1" ht="15.75" customHeight="1">
      <c r="A352" s="46"/>
      <c r="B352" s="57" t="s">
        <v>47</v>
      </c>
      <c r="C352" s="5" t="s">
        <v>184</v>
      </c>
      <c r="D352" s="90">
        <v>6759</v>
      </c>
      <c r="E352" s="90">
        <f t="shared" si="73"/>
        <v>6759</v>
      </c>
      <c r="F352" s="90"/>
      <c r="G352" s="90"/>
      <c r="H352" s="90"/>
      <c r="I352" s="90"/>
      <c r="J352" s="90">
        <f>E352</f>
        <v>6759</v>
      </c>
      <c r="K352" s="90"/>
      <c r="L352" s="90"/>
      <c r="M352" s="90"/>
      <c r="N352" s="98"/>
    </row>
    <row r="353" spans="1:14" s="13" customFormat="1" ht="17.25" customHeight="1">
      <c r="A353" s="46"/>
      <c r="B353" s="57" t="s">
        <v>126</v>
      </c>
      <c r="C353" s="5" t="s">
        <v>127</v>
      </c>
      <c r="D353" s="90">
        <v>5368</v>
      </c>
      <c r="E353" s="90">
        <f t="shared" si="73"/>
        <v>5368</v>
      </c>
      <c r="F353" s="90">
        <f>E353</f>
        <v>5368</v>
      </c>
      <c r="G353" s="90"/>
      <c r="H353" s="90"/>
      <c r="I353" s="90"/>
      <c r="J353" s="90"/>
      <c r="K353" s="90"/>
      <c r="L353" s="90"/>
      <c r="M353" s="90"/>
      <c r="N353" s="98"/>
    </row>
    <row r="354" spans="1:14" s="13" customFormat="1" ht="16.5" customHeight="1">
      <c r="A354" s="46"/>
      <c r="B354" s="57" t="s">
        <v>279</v>
      </c>
      <c r="C354" s="5" t="s">
        <v>127</v>
      </c>
      <c r="D354" s="90">
        <v>6467</v>
      </c>
      <c r="E354" s="90">
        <f t="shared" si="73"/>
        <v>6467</v>
      </c>
      <c r="F354" s="90"/>
      <c r="G354" s="90"/>
      <c r="H354" s="90"/>
      <c r="I354" s="90"/>
      <c r="J354" s="90">
        <f>E354</f>
        <v>6467</v>
      </c>
      <c r="K354" s="90"/>
      <c r="L354" s="90"/>
      <c r="M354" s="90"/>
      <c r="N354" s="98"/>
    </row>
    <row r="355" spans="1:14" s="13" customFormat="1" ht="15.75" customHeight="1">
      <c r="A355" s="46"/>
      <c r="B355" s="57" t="s">
        <v>48</v>
      </c>
      <c r="C355" s="5" t="s">
        <v>127</v>
      </c>
      <c r="D355" s="90">
        <v>1088</v>
      </c>
      <c r="E355" s="90">
        <f t="shared" si="73"/>
        <v>1088</v>
      </c>
      <c r="F355" s="90"/>
      <c r="G355" s="90"/>
      <c r="H355" s="90"/>
      <c r="I355" s="90"/>
      <c r="J355" s="90">
        <f>E355</f>
        <v>1088</v>
      </c>
      <c r="K355" s="90"/>
      <c r="L355" s="90"/>
      <c r="M355" s="90"/>
      <c r="N355" s="98"/>
    </row>
    <row r="356" spans="1:14" s="13" customFormat="1" ht="17.25" customHeight="1">
      <c r="A356" s="46"/>
      <c r="B356" s="57" t="s">
        <v>330</v>
      </c>
      <c r="C356" s="5" t="s">
        <v>443</v>
      </c>
      <c r="D356" s="90">
        <v>373919</v>
      </c>
      <c r="E356" s="90">
        <f t="shared" si="73"/>
        <v>373919</v>
      </c>
      <c r="F356" s="90"/>
      <c r="G356" s="90"/>
      <c r="H356" s="90"/>
      <c r="I356" s="90"/>
      <c r="J356" s="90">
        <f>E356</f>
        <v>373919</v>
      </c>
      <c r="K356" s="90"/>
      <c r="L356" s="90"/>
      <c r="M356" s="90"/>
      <c r="N356" s="98"/>
    </row>
    <row r="357" spans="1:14" s="13" customFormat="1" ht="17.25" customHeight="1">
      <c r="A357" s="46"/>
      <c r="B357" s="57" t="s">
        <v>49</v>
      </c>
      <c r="C357" s="5" t="s">
        <v>443</v>
      </c>
      <c r="D357" s="90">
        <v>57893</v>
      </c>
      <c r="E357" s="90">
        <f t="shared" si="73"/>
        <v>57893</v>
      </c>
      <c r="F357" s="90"/>
      <c r="G357" s="90"/>
      <c r="H357" s="90"/>
      <c r="I357" s="90"/>
      <c r="J357" s="90">
        <f>E357</f>
        <v>57893</v>
      </c>
      <c r="K357" s="90"/>
      <c r="L357" s="90"/>
      <c r="M357" s="90"/>
      <c r="N357" s="98"/>
    </row>
    <row r="358" spans="1:14" s="13" customFormat="1" ht="17.25" customHeight="1">
      <c r="A358" s="46"/>
      <c r="B358" s="57" t="s">
        <v>331</v>
      </c>
      <c r="C358" s="18" t="s">
        <v>129</v>
      </c>
      <c r="D358" s="90">
        <v>40877</v>
      </c>
      <c r="E358" s="90">
        <f t="shared" si="73"/>
        <v>40877</v>
      </c>
      <c r="F358" s="90"/>
      <c r="G358" s="90"/>
      <c r="H358" s="90"/>
      <c r="I358" s="90"/>
      <c r="J358" s="90">
        <f>E358</f>
        <v>40877</v>
      </c>
      <c r="K358" s="90"/>
      <c r="L358" s="90"/>
      <c r="M358" s="90"/>
      <c r="N358" s="98"/>
    </row>
    <row r="359" spans="1:14" s="13" customFormat="1" ht="17.25" customHeight="1">
      <c r="A359" s="46"/>
      <c r="B359" s="57" t="s">
        <v>333</v>
      </c>
      <c r="C359" s="18" t="s">
        <v>129</v>
      </c>
      <c r="D359" s="90">
        <v>6767</v>
      </c>
      <c r="E359" s="90">
        <f t="shared" si="73"/>
        <v>6767</v>
      </c>
      <c r="F359" s="90"/>
      <c r="G359" s="90"/>
      <c r="H359" s="90"/>
      <c r="I359" s="90"/>
      <c r="J359" s="90">
        <f aca="true" t="shared" si="74" ref="J359:J373">E359</f>
        <v>6767</v>
      </c>
      <c r="K359" s="90"/>
      <c r="L359" s="90"/>
      <c r="M359" s="90"/>
      <c r="N359" s="98"/>
    </row>
    <row r="360" spans="1:14" s="13" customFormat="1" ht="17.25" customHeight="1">
      <c r="A360" s="46"/>
      <c r="B360" s="57" t="s">
        <v>97</v>
      </c>
      <c r="C360" s="18" t="s">
        <v>284</v>
      </c>
      <c r="D360" s="90">
        <v>3680</v>
      </c>
      <c r="E360" s="90">
        <f t="shared" si="73"/>
        <v>3680</v>
      </c>
      <c r="F360" s="90"/>
      <c r="G360" s="90"/>
      <c r="H360" s="90"/>
      <c r="I360" s="90"/>
      <c r="J360" s="90">
        <f t="shared" si="74"/>
        <v>3680</v>
      </c>
      <c r="K360" s="90"/>
      <c r="L360" s="90"/>
      <c r="M360" s="90"/>
      <c r="N360" s="98"/>
    </row>
    <row r="361" spans="1:14" s="13" customFormat="1" ht="17.25" customHeight="1">
      <c r="A361" s="46"/>
      <c r="B361" s="57" t="s">
        <v>29</v>
      </c>
      <c r="C361" s="18" t="s">
        <v>284</v>
      </c>
      <c r="D361" s="90">
        <v>649</v>
      </c>
      <c r="E361" s="90">
        <f t="shared" si="73"/>
        <v>649</v>
      </c>
      <c r="F361" s="90"/>
      <c r="G361" s="90"/>
      <c r="H361" s="90"/>
      <c r="I361" s="90"/>
      <c r="J361" s="90">
        <f t="shared" si="74"/>
        <v>649</v>
      </c>
      <c r="K361" s="90"/>
      <c r="L361" s="90"/>
      <c r="M361" s="90"/>
      <c r="N361" s="98"/>
    </row>
    <row r="362" spans="1:14" s="13" customFormat="1" ht="17.25" customHeight="1">
      <c r="A362" s="46"/>
      <c r="B362" s="57" t="s">
        <v>332</v>
      </c>
      <c r="C362" s="109" t="s">
        <v>203</v>
      </c>
      <c r="D362" s="90">
        <v>203068</v>
      </c>
      <c r="E362" s="90">
        <f t="shared" si="73"/>
        <v>203068</v>
      </c>
      <c r="F362" s="90"/>
      <c r="G362" s="90"/>
      <c r="H362" s="90"/>
      <c r="I362" s="90"/>
      <c r="J362" s="90">
        <f t="shared" si="74"/>
        <v>203068</v>
      </c>
      <c r="K362" s="90"/>
      <c r="L362" s="90"/>
      <c r="M362" s="90"/>
      <c r="N362" s="98"/>
    </row>
    <row r="363" spans="1:14" s="13" customFormat="1" ht="18" customHeight="1">
      <c r="A363" s="46"/>
      <c r="B363" s="57" t="s">
        <v>50</v>
      </c>
      <c r="C363" s="109" t="s">
        <v>203</v>
      </c>
      <c r="D363" s="90">
        <v>43911</v>
      </c>
      <c r="E363" s="90">
        <f t="shared" si="73"/>
        <v>43911</v>
      </c>
      <c r="F363" s="90"/>
      <c r="G363" s="90"/>
      <c r="H363" s="90"/>
      <c r="I363" s="90"/>
      <c r="J363" s="90">
        <f t="shared" si="74"/>
        <v>43911</v>
      </c>
      <c r="K363" s="90"/>
      <c r="L363" s="90"/>
      <c r="M363" s="90"/>
      <c r="N363" s="98"/>
    </row>
    <row r="364" spans="1:14" s="13" customFormat="1" ht="18" customHeight="1">
      <c r="A364" s="46"/>
      <c r="B364" s="57" t="s">
        <v>137</v>
      </c>
      <c r="C364" s="109" t="s">
        <v>138</v>
      </c>
      <c r="D364" s="90">
        <v>40000</v>
      </c>
      <c r="E364" s="90">
        <f t="shared" si="73"/>
        <v>40000</v>
      </c>
      <c r="F364" s="90"/>
      <c r="G364" s="90">
        <f>E364</f>
        <v>40000</v>
      </c>
      <c r="H364" s="90"/>
      <c r="I364" s="90"/>
      <c r="J364" s="90"/>
      <c r="K364" s="90"/>
      <c r="L364" s="90"/>
      <c r="M364" s="90"/>
      <c r="N364" s="98"/>
    </row>
    <row r="365" spans="1:14" s="13" customFormat="1" ht="18" customHeight="1">
      <c r="A365" s="46"/>
      <c r="B365" s="57" t="s">
        <v>30</v>
      </c>
      <c r="C365" s="109" t="s">
        <v>138</v>
      </c>
      <c r="D365" s="90">
        <v>476</v>
      </c>
      <c r="E365" s="90">
        <f t="shared" si="73"/>
        <v>476</v>
      </c>
      <c r="F365" s="90"/>
      <c r="G365" s="90"/>
      <c r="H365" s="90"/>
      <c r="I365" s="90"/>
      <c r="J365" s="90">
        <f t="shared" si="74"/>
        <v>476</v>
      </c>
      <c r="K365" s="90"/>
      <c r="L365" s="90"/>
      <c r="M365" s="90"/>
      <c r="N365" s="98"/>
    </row>
    <row r="366" spans="1:14" s="13" customFormat="1" ht="18" customHeight="1">
      <c r="A366" s="46"/>
      <c r="B366" s="57" t="s">
        <v>31</v>
      </c>
      <c r="C366" s="109" t="s">
        <v>138</v>
      </c>
      <c r="D366" s="90">
        <v>84</v>
      </c>
      <c r="E366" s="90">
        <f t="shared" si="73"/>
        <v>84</v>
      </c>
      <c r="F366" s="90"/>
      <c r="G366" s="90"/>
      <c r="H366" s="90"/>
      <c r="I366" s="90"/>
      <c r="J366" s="90">
        <f t="shared" si="74"/>
        <v>84</v>
      </c>
      <c r="K366" s="90"/>
      <c r="L366" s="90"/>
      <c r="M366" s="90"/>
      <c r="N366" s="98"/>
    </row>
    <row r="367" spans="1:14" s="13" customFormat="1" ht="18.75" customHeight="1">
      <c r="A367" s="61"/>
      <c r="B367" s="8" t="s">
        <v>139</v>
      </c>
      <c r="C367" s="6" t="s">
        <v>140</v>
      </c>
      <c r="D367" s="43">
        <v>84292</v>
      </c>
      <c r="E367" s="90">
        <f t="shared" si="73"/>
        <v>84292</v>
      </c>
      <c r="F367" s="43"/>
      <c r="G367" s="82">
        <f>E367</f>
        <v>84292</v>
      </c>
      <c r="H367" s="83"/>
      <c r="I367" s="83"/>
      <c r="J367" s="90"/>
      <c r="K367" s="86"/>
      <c r="L367" s="134"/>
      <c r="M367" s="134"/>
      <c r="N367" s="102"/>
    </row>
    <row r="368" spans="1:14" s="13" customFormat="1" ht="18.75" customHeight="1">
      <c r="A368" s="61"/>
      <c r="B368" s="8" t="s">
        <v>154</v>
      </c>
      <c r="C368" s="6" t="s">
        <v>155</v>
      </c>
      <c r="D368" s="43">
        <v>27916</v>
      </c>
      <c r="E368" s="90">
        <f t="shared" si="73"/>
        <v>27916</v>
      </c>
      <c r="F368" s="43"/>
      <c r="G368" s="82">
        <f>E368</f>
        <v>27916</v>
      </c>
      <c r="H368" s="83"/>
      <c r="I368" s="83"/>
      <c r="J368" s="90"/>
      <c r="K368" s="86"/>
      <c r="L368" s="134"/>
      <c r="M368" s="134"/>
      <c r="N368" s="102"/>
    </row>
    <row r="369" spans="1:14" s="13" customFormat="1" ht="18.75" customHeight="1">
      <c r="A369" s="61"/>
      <c r="B369" s="8" t="s">
        <v>302</v>
      </c>
      <c r="C369" s="5" t="s">
        <v>291</v>
      </c>
      <c r="D369" s="43">
        <v>2970</v>
      </c>
      <c r="E369" s="90">
        <f t="shared" si="73"/>
        <v>2970</v>
      </c>
      <c r="F369" s="43"/>
      <c r="G369" s="82"/>
      <c r="H369" s="83"/>
      <c r="I369" s="83"/>
      <c r="J369" s="90">
        <f t="shared" si="74"/>
        <v>2970</v>
      </c>
      <c r="K369" s="86"/>
      <c r="L369" s="134"/>
      <c r="M369" s="134"/>
      <c r="N369" s="102"/>
    </row>
    <row r="370" spans="1:14" s="13" customFormat="1" ht="18.75" customHeight="1">
      <c r="A370" s="61"/>
      <c r="B370" s="8" t="s">
        <v>53</v>
      </c>
      <c r="C370" s="5" t="s">
        <v>291</v>
      </c>
      <c r="D370" s="43">
        <v>741</v>
      </c>
      <c r="E370" s="90">
        <f t="shared" si="73"/>
        <v>741</v>
      </c>
      <c r="F370" s="43"/>
      <c r="G370" s="82"/>
      <c r="H370" s="83"/>
      <c r="I370" s="83"/>
      <c r="J370" s="90">
        <f t="shared" si="74"/>
        <v>741</v>
      </c>
      <c r="K370" s="86"/>
      <c r="L370" s="134"/>
      <c r="M370" s="134"/>
      <c r="N370" s="102"/>
    </row>
    <row r="371" spans="1:14" s="13" customFormat="1" ht="22.5" customHeight="1">
      <c r="A371" s="61"/>
      <c r="B371" s="8" t="s">
        <v>288</v>
      </c>
      <c r="C371" s="5" t="s">
        <v>292</v>
      </c>
      <c r="D371" s="43">
        <v>527</v>
      </c>
      <c r="E371" s="90">
        <f t="shared" si="73"/>
        <v>527</v>
      </c>
      <c r="F371" s="43"/>
      <c r="G371" s="82">
        <f>E371</f>
        <v>527</v>
      </c>
      <c r="H371" s="83"/>
      <c r="I371" s="83"/>
      <c r="J371" s="90"/>
      <c r="K371" s="86"/>
      <c r="L371" s="134"/>
      <c r="M371" s="134"/>
      <c r="N371" s="102"/>
    </row>
    <row r="372" spans="1:14" s="13" customFormat="1" ht="18.75" customHeight="1">
      <c r="A372" s="61"/>
      <c r="B372" s="8" t="s">
        <v>98</v>
      </c>
      <c r="C372" s="5" t="s">
        <v>292</v>
      </c>
      <c r="D372" s="43">
        <v>10695</v>
      </c>
      <c r="E372" s="90">
        <f t="shared" si="73"/>
        <v>10695</v>
      </c>
      <c r="F372" s="43"/>
      <c r="G372" s="82"/>
      <c r="H372" s="83"/>
      <c r="I372" s="83"/>
      <c r="J372" s="90">
        <f t="shared" si="74"/>
        <v>10695</v>
      </c>
      <c r="K372" s="86"/>
      <c r="L372" s="134"/>
      <c r="M372" s="134"/>
      <c r="N372" s="102"/>
    </row>
    <row r="373" spans="1:14" s="13" customFormat="1" ht="18.75" customHeight="1">
      <c r="A373" s="61"/>
      <c r="B373" s="8" t="s">
        <v>54</v>
      </c>
      <c r="C373" s="5" t="s">
        <v>292</v>
      </c>
      <c r="D373" s="43">
        <v>1625</v>
      </c>
      <c r="E373" s="90">
        <f t="shared" si="73"/>
        <v>1625</v>
      </c>
      <c r="F373" s="43"/>
      <c r="G373" s="82"/>
      <c r="H373" s="83"/>
      <c r="I373" s="83"/>
      <c r="J373" s="90">
        <f t="shared" si="74"/>
        <v>1625</v>
      </c>
      <c r="K373" s="86"/>
      <c r="L373" s="134"/>
      <c r="M373" s="134"/>
      <c r="N373" s="102"/>
    </row>
    <row r="374" spans="1:14" s="13" customFormat="1" ht="16.5" customHeight="1">
      <c r="A374" s="61"/>
      <c r="B374" s="8" t="s">
        <v>327</v>
      </c>
      <c r="C374" s="5" t="s">
        <v>93</v>
      </c>
      <c r="D374" s="43">
        <v>2193184</v>
      </c>
      <c r="E374" s="90"/>
      <c r="F374" s="43"/>
      <c r="G374" s="82"/>
      <c r="H374" s="83"/>
      <c r="I374" s="83"/>
      <c r="J374" s="90"/>
      <c r="K374" s="86"/>
      <c r="L374" s="83">
        <f>D374</f>
        <v>2193184</v>
      </c>
      <c r="M374" s="134"/>
      <c r="N374" s="132">
        <f>L374</f>
        <v>2193184</v>
      </c>
    </row>
    <row r="375" spans="1:14" s="13" customFormat="1" ht="18" customHeight="1">
      <c r="A375" s="61"/>
      <c r="B375" s="8" t="s">
        <v>379</v>
      </c>
      <c r="C375" s="5" t="s">
        <v>93</v>
      </c>
      <c r="D375" s="43">
        <v>800032</v>
      </c>
      <c r="E375" s="90"/>
      <c r="F375" s="43"/>
      <c r="G375" s="82"/>
      <c r="H375" s="83"/>
      <c r="I375" s="83"/>
      <c r="J375" s="90"/>
      <c r="K375" s="86"/>
      <c r="L375" s="83">
        <f>D375</f>
        <v>800032</v>
      </c>
      <c r="M375" s="83"/>
      <c r="N375" s="132">
        <f>L375</f>
        <v>800032</v>
      </c>
    </row>
    <row r="376" spans="1:14" s="13" customFormat="1" ht="18.75" customHeight="1">
      <c r="A376" s="47" t="s">
        <v>99</v>
      </c>
      <c r="B376" s="53"/>
      <c r="C376" s="138" t="s">
        <v>100</v>
      </c>
      <c r="D376" s="80">
        <f>SUM(D377:D377)</f>
        <v>87000</v>
      </c>
      <c r="E376" s="80">
        <f aca="true" t="shared" si="75" ref="E376:N376">SUM(E377:E377)</f>
        <v>87000</v>
      </c>
      <c r="F376" s="80">
        <f t="shared" si="75"/>
        <v>0</v>
      </c>
      <c r="G376" s="80">
        <f t="shared" si="75"/>
        <v>0</v>
      </c>
      <c r="H376" s="80">
        <f t="shared" si="75"/>
        <v>87000</v>
      </c>
      <c r="I376" s="80">
        <f t="shared" si="75"/>
        <v>0</v>
      </c>
      <c r="J376" s="80">
        <f t="shared" si="75"/>
        <v>0</v>
      </c>
      <c r="K376" s="80">
        <f t="shared" si="75"/>
        <v>0</v>
      </c>
      <c r="L376" s="80">
        <f t="shared" si="75"/>
        <v>0</v>
      </c>
      <c r="M376" s="80">
        <f t="shared" si="75"/>
        <v>0</v>
      </c>
      <c r="N376" s="81">
        <f t="shared" si="75"/>
        <v>0</v>
      </c>
    </row>
    <row r="377" spans="1:14" s="13" customFormat="1" ht="25.5" customHeight="1">
      <c r="A377" s="61"/>
      <c r="B377" s="8" t="s">
        <v>408</v>
      </c>
      <c r="C377" s="5" t="s">
        <v>82</v>
      </c>
      <c r="D377" s="43">
        <v>87000</v>
      </c>
      <c r="E377" s="43">
        <f>D377</f>
        <v>87000</v>
      </c>
      <c r="F377" s="43">
        <v>0</v>
      </c>
      <c r="G377" s="82"/>
      <c r="H377" s="83">
        <f>E377</f>
        <v>87000</v>
      </c>
      <c r="I377" s="83"/>
      <c r="J377" s="83"/>
      <c r="K377" s="86"/>
      <c r="L377" s="134"/>
      <c r="M377" s="134"/>
      <c r="N377" s="102"/>
    </row>
    <row r="378" spans="1:14" s="13" customFormat="1" ht="22.5" customHeight="1">
      <c r="A378" s="50" t="s">
        <v>257</v>
      </c>
      <c r="B378" s="59"/>
      <c r="C378" s="15" t="s">
        <v>258</v>
      </c>
      <c r="D378" s="84">
        <f>D379+D382+D384+D386</f>
        <v>3573396</v>
      </c>
      <c r="E378" s="84">
        <f aca="true" t="shared" si="76" ref="E378:N378">E379+E382+E384+E386</f>
        <v>1827913</v>
      </c>
      <c r="F378" s="84">
        <f t="shared" si="76"/>
        <v>0</v>
      </c>
      <c r="G378" s="84">
        <f t="shared" si="76"/>
        <v>1827913</v>
      </c>
      <c r="H378" s="84">
        <f t="shared" si="76"/>
        <v>0</v>
      </c>
      <c r="I378" s="84">
        <f t="shared" si="76"/>
        <v>0</v>
      </c>
      <c r="J378" s="84">
        <f t="shared" si="76"/>
        <v>0</v>
      </c>
      <c r="K378" s="84">
        <f t="shared" si="76"/>
        <v>0</v>
      </c>
      <c r="L378" s="84">
        <f t="shared" si="76"/>
        <v>1745483</v>
      </c>
      <c r="M378" s="84">
        <f t="shared" si="76"/>
        <v>1386488</v>
      </c>
      <c r="N378" s="85">
        <f t="shared" si="76"/>
        <v>358995</v>
      </c>
    </row>
    <row r="379" spans="1:14" s="13" customFormat="1" ht="18.75" customHeight="1">
      <c r="A379" s="52" t="s">
        <v>259</v>
      </c>
      <c r="B379" s="53"/>
      <c r="C379" s="138" t="s">
        <v>260</v>
      </c>
      <c r="D379" s="80">
        <f>SUM(D380:D381)</f>
        <v>358995</v>
      </c>
      <c r="E379" s="80">
        <f>SUM(E380:E381)</f>
        <v>0</v>
      </c>
      <c r="F379" s="80">
        <f>SUM(F380:F381)</f>
        <v>0</v>
      </c>
      <c r="G379" s="80">
        <f>SUM(G380:G381)</f>
        <v>0</v>
      </c>
      <c r="H379" s="80">
        <f>SUM(H380:H381)</f>
        <v>0</v>
      </c>
      <c r="I379" s="80">
        <f aca="true" t="shared" si="77" ref="I379:N379">SUM(I380:I381)</f>
        <v>0</v>
      </c>
      <c r="J379" s="80">
        <f t="shared" si="77"/>
        <v>0</v>
      </c>
      <c r="K379" s="80">
        <f t="shared" si="77"/>
        <v>0</v>
      </c>
      <c r="L379" s="80">
        <f t="shared" si="77"/>
        <v>358995</v>
      </c>
      <c r="M379" s="80">
        <f t="shared" si="77"/>
        <v>0</v>
      </c>
      <c r="N379" s="81">
        <f t="shared" si="77"/>
        <v>358995</v>
      </c>
    </row>
    <row r="380" spans="1:14" s="13" customFormat="1" ht="19.5" customHeight="1">
      <c r="A380" s="55"/>
      <c r="B380" s="8" t="s">
        <v>327</v>
      </c>
      <c r="C380" s="5" t="s">
        <v>93</v>
      </c>
      <c r="D380" s="43">
        <v>287196</v>
      </c>
      <c r="E380" s="43"/>
      <c r="F380" s="43">
        <v>0</v>
      </c>
      <c r="G380" s="82"/>
      <c r="H380" s="93">
        <v>0</v>
      </c>
      <c r="I380" s="93"/>
      <c r="J380" s="93"/>
      <c r="K380" s="86"/>
      <c r="L380" s="83">
        <f>D380</f>
        <v>287196</v>
      </c>
      <c r="M380" s="83"/>
      <c r="N380" s="132">
        <f>L380</f>
        <v>287196</v>
      </c>
    </row>
    <row r="381" spans="1:14" s="13" customFormat="1" ht="18.75" customHeight="1">
      <c r="A381" s="55"/>
      <c r="B381" s="8" t="s">
        <v>379</v>
      </c>
      <c r="C381" s="5" t="s">
        <v>93</v>
      </c>
      <c r="D381" s="43">
        <v>71799</v>
      </c>
      <c r="E381" s="43"/>
      <c r="F381" s="43">
        <v>0</v>
      </c>
      <c r="G381" s="82"/>
      <c r="H381" s="93">
        <v>0</v>
      </c>
      <c r="I381" s="93"/>
      <c r="J381" s="93"/>
      <c r="K381" s="86"/>
      <c r="L381" s="83">
        <f>D381</f>
        <v>71799</v>
      </c>
      <c r="M381" s="83"/>
      <c r="N381" s="132">
        <f>L381</f>
        <v>71799</v>
      </c>
    </row>
    <row r="382" spans="1:14" s="12" customFormat="1" ht="20.25" customHeight="1">
      <c r="A382" s="52" t="s">
        <v>334</v>
      </c>
      <c r="B382" s="64"/>
      <c r="C382" s="39" t="s">
        <v>335</v>
      </c>
      <c r="D382" s="80">
        <f>SUM(D383:D383)</f>
        <v>500</v>
      </c>
      <c r="E382" s="80">
        <f>SUM(E383:E383)</f>
        <v>500</v>
      </c>
      <c r="F382" s="80">
        <f>SUM(F383:F383)</f>
        <v>0</v>
      </c>
      <c r="G382" s="80">
        <f>SUM(G383:G383)</f>
        <v>500</v>
      </c>
      <c r="H382" s="80">
        <f>SUM(H383:H383)</f>
        <v>0</v>
      </c>
      <c r="I382" s="80">
        <f aca="true" t="shared" si="78" ref="I382:N382">SUM(I383:I383)</f>
        <v>0</v>
      </c>
      <c r="J382" s="80">
        <f t="shared" si="78"/>
        <v>0</v>
      </c>
      <c r="K382" s="80">
        <f t="shared" si="78"/>
        <v>0</v>
      </c>
      <c r="L382" s="80">
        <f t="shared" si="78"/>
        <v>0</v>
      </c>
      <c r="M382" s="80">
        <f t="shared" si="78"/>
        <v>0</v>
      </c>
      <c r="N382" s="81">
        <f t="shared" si="78"/>
        <v>0</v>
      </c>
    </row>
    <row r="383" spans="1:14" s="13" customFormat="1" ht="20.25" customHeight="1">
      <c r="A383" s="54"/>
      <c r="B383" s="9" t="s">
        <v>128</v>
      </c>
      <c r="C383" s="5" t="s">
        <v>129</v>
      </c>
      <c r="D383" s="43">
        <v>500</v>
      </c>
      <c r="E383" s="90">
        <f>D383</f>
        <v>500</v>
      </c>
      <c r="F383" s="43"/>
      <c r="G383" s="43">
        <f>E383</f>
        <v>500</v>
      </c>
      <c r="H383" s="83"/>
      <c r="I383" s="83"/>
      <c r="J383" s="83"/>
      <c r="K383" s="86"/>
      <c r="L383" s="134"/>
      <c r="M383" s="134"/>
      <c r="N383" s="102"/>
    </row>
    <row r="384" spans="1:14" s="13" customFormat="1" ht="26.25" customHeight="1">
      <c r="A384" s="47" t="s">
        <v>261</v>
      </c>
      <c r="B384" s="63"/>
      <c r="C384" s="39" t="s">
        <v>32</v>
      </c>
      <c r="D384" s="80">
        <f aca="true" t="shared" si="79" ref="D384:N384">D385</f>
        <v>1743167</v>
      </c>
      <c r="E384" s="80">
        <f t="shared" si="79"/>
        <v>1743167</v>
      </c>
      <c r="F384" s="80">
        <f t="shared" si="79"/>
        <v>0</v>
      </c>
      <c r="G384" s="80">
        <f t="shared" si="79"/>
        <v>1743167</v>
      </c>
      <c r="H384" s="80">
        <f t="shared" si="79"/>
        <v>0</v>
      </c>
      <c r="I384" s="80">
        <f t="shared" si="79"/>
        <v>0</v>
      </c>
      <c r="J384" s="80">
        <f t="shared" si="79"/>
        <v>0</v>
      </c>
      <c r="K384" s="80">
        <f t="shared" si="79"/>
        <v>0</v>
      </c>
      <c r="L384" s="80">
        <f t="shared" si="79"/>
        <v>0</v>
      </c>
      <c r="M384" s="80">
        <f t="shared" si="79"/>
        <v>0</v>
      </c>
      <c r="N384" s="81">
        <f t="shared" si="79"/>
        <v>0</v>
      </c>
    </row>
    <row r="385" spans="1:14" s="13" customFormat="1" ht="22.5" customHeight="1">
      <c r="A385" s="49"/>
      <c r="B385" s="9" t="s">
        <v>262</v>
      </c>
      <c r="C385" s="5" t="s">
        <v>264</v>
      </c>
      <c r="D385" s="43">
        <v>1743167</v>
      </c>
      <c r="E385" s="43">
        <f>D385</f>
        <v>1743167</v>
      </c>
      <c r="F385" s="43"/>
      <c r="G385" s="82">
        <f>E385</f>
        <v>1743167</v>
      </c>
      <c r="H385" s="83">
        <v>0</v>
      </c>
      <c r="I385" s="83"/>
      <c r="J385" s="83"/>
      <c r="K385" s="86"/>
      <c r="L385" s="134"/>
      <c r="M385" s="134"/>
      <c r="N385" s="102"/>
    </row>
    <row r="386" spans="1:14" s="13" customFormat="1" ht="19.5" customHeight="1">
      <c r="A386" s="106" t="s">
        <v>80</v>
      </c>
      <c r="B386" s="110"/>
      <c r="C386" s="152" t="s">
        <v>186</v>
      </c>
      <c r="D386" s="101">
        <f>SUM(D387:D388)</f>
        <v>1470734</v>
      </c>
      <c r="E386" s="101">
        <f>SUM(E387:E388)</f>
        <v>84246</v>
      </c>
      <c r="F386" s="101">
        <f aca="true" t="shared" si="80" ref="F386:N386">SUM(F387:F388)</f>
        <v>0</v>
      </c>
      <c r="G386" s="101">
        <f t="shared" si="80"/>
        <v>84246</v>
      </c>
      <c r="H386" s="101">
        <f t="shared" si="80"/>
        <v>0</v>
      </c>
      <c r="I386" s="101">
        <f t="shared" si="80"/>
        <v>0</v>
      </c>
      <c r="J386" s="101">
        <f t="shared" si="80"/>
        <v>0</v>
      </c>
      <c r="K386" s="101">
        <f t="shared" si="80"/>
        <v>0</v>
      </c>
      <c r="L386" s="101">
        <f t="shared" si="80"/>
        <v>1386488</v>
      </c>
      <c r="M386" s="101">
        <f t="shared" si="80"/>
        <v>1386488</v>
      </c>
      <c r="N386" s="129">
        <f t="shared" si="80"/>
        <v>0</v>
      </c>
    </row>
    <row r="387" spans="1:14" s="13" customFormat="1" ht="21.75" customHeight="1">
      <c r="A387" s="49"/>
      <c r="B387" s="8" t="s">
        <v>101</v>
      </c>
      <c r="C387" s="5" t="s">
        <v>102</v>
      </c>
      <c r="D387" s="43">
        <v>84246</v>
      </c>
      <c r="E387" s="43">
        <f>D387</f>
        <v>84246</v>
      </c>
      <c r="F387" s="43"/>
      <c r="G387" s="82">
        <f>E387</f>
        <v>84246</v>
      </c>
      <c r="H387" s="83"/>
      <c r="I387" s="83"/>
      <c r="J387" s="83"/>
      <c r="K387" s="86"/>
      <c r="L387" s="83"/>
      <c r="M387" s="83"/>
      <c r="N387" s="132"/>
    </row>
    <row r="388" spans="1:14" s="13" customFormat="1" ht="17.25" customHeight="1">
      <c r="A388" s="49"/>
      <c r="B388" s="9" t="s">
        <v>156</v>
      </c>
      <c r="C388" s="5" t="s">
        <v>93</v>
      </c>
      <c r="D388" s="43">
        <v>1386488</v>
      </c>
      <c r="E388" s="43"/>
      <c r="F388" s="43"/>
      <c r="G388" s="82"/>
      <c r="H388" s="83"/>
      <c r="I388" s="83"/>
      <c r="J388" s="83"/>
      <c r="K388" s="86"/>
      <c r="L388" s="83">
        <f>D388</f>
        <v>1386488</v>
      </c>
      <c r="M388" s="83">
        <f>L388</f>
        <v>1386488</v>
      </c>
      <c r="N388" s="132"/>
    </row>
    <row r="389" spans="1:14" s="13" customFormat="1" ht="17.25" customHeight="1">
      <c r="A389" s="50" t="s">
        <v>208</v>
      </c>
      <c r="B389" s="65"/>
      <c r="C389" s="15" t="s">
        <v>215</v>
      </c>
      <c r="D389" s="84">
        <f>D390+D409+D431+D438+D453+D472+D480</f>
        <v>4318754</v>
      </c>
      <c r="E389" s="84">
        <f>E390+E409+E431+E438+E453+E472+E480</f>
        <v>4318754</v>
      </c>
      <c r="F389" s="84">
        <f aca="true" t="shared" si="81" ref="F389:N389">F390+F409+F431+F438+F453+F472+F480</f>
        <v>2329029</v>
      </c>
      <c r="G389" s="84">
        <f t="shared" si="81"/>
        <v>863928</v>
      </c>
      <c r="H389" s="84">
        <f t="shared" si="81"/>
        <v>62717</v>
      </c>
      <c r="I389" s="84">
        <f t="shared" si="81"/>
        <v>1063080</v>
      </c>
      <c r="J389" s="84">
        <f t="shared" si="81"/>
        <v>0</v>
      </c>
      <c r="K389" s="84">
        <f t="shared" si="81"/>
        <v>0</v>
      </c>
      <c r="L389" s="84">
        <f t="shared" si="81"/>
        <v>0</v>
      </c>
      <c r="M389" s="84">
        <f t="shared" si="81"/>
        <v>0</v>
      </c>
      <c r="N389" s="85">
        <f t="shared" si="81"/>
        <v>0</v>
      </c>
    </row>
    <row r="390" spans="1:14" s="13" customFormat="1" ht="19.5" customHeight="1">
      <c r="A390" s="52" t="s">
        <v>210</v>
      </c>
      <c r="B390" s="64"/>
      <c r="C390" s="39" t="s">
        <v>355</v>
      </c>
      <c r="D390" s="80">
        <f>SUM(D391:D408)</f>
        <v>1312417</v>
      </c>
      <c r="E390" s="80">
        <f aca="true" t="shared" si="82" ref="E390:N390">SUM(E391:E408)</f>
        <v>1312417</v>
      </c>
      <c r="F390" s="80">
        <f t="shared" si="82"/>
        <v>752052</v>
      </c>
      <c r="G390" s="80">
        <f t="shared" si="82"/>
        <v>420234</v>
      </c>
      <c r="H390" s="80">
        <f t="shared" si="82"/>
        <v>0</v>
      </c>
      <c r="I390" s="80">
        <f t="shared" si="82"/>
        <v>140131</v>
      </c>
      <c r="J390" s="80">
        <f t="shared" si="82"/>
        <v>0</v>
      </c>
      <c r="K390" s="80">
        <f t="shared" si="82"/>
        <v>0</v>
      </c>
      <c r="L390" s="80">
        <f t="shared" si="82"/>
        <v>0</v>
      </c>
      <c r="M390" s="80">
        <f t="shared" si="82"/>
        <v>0</v>
      </c>
      <c r="N390" s="81">
        <f t="shared" si="82"/>
        <v>0</v>
      </c>
    </row>
    <row r="391" spans="1:14" s="13" customFormat="1" ht="15.75" customHeight="1">
      <c r="A391" s="55"/>
      <c r="B391" s="9" t="s">
        <v>266</v>
      </c>
      <c r="C391" s="6" t="s">
        <v>267</v>
      </c>
      <c r="D391" s="43">
        <v>140131</v>
      </c>
      <c r="E391" s="43">
        <f aca="true" t="shared" si="83" ref="E391:E408">D391</f>
        <v>140131</v>
      </c>
      <c r="F391" s="43">
        <v>0</v>
      </c>
      <c r="G391" s="82"/>
      <c r="H391" s="83">
        <v>0</v>
      </c>
      <c r="I391" s="83">
        <f>E391</f>
        <v>140131</v>
      </c>
      <c r="J391" s="83"/>
      <c r="K391" s="86"/>
      <c r="L391" s="134"/>
      <c r="M391" s="134"/>
      <c r="N391" s="102"/>
    </row>
    <row r="392" spans="1:14" s="13" customFormat="1" ht="15.75" customHeight="1">
      <c r="A392" s="55"/>
      <c r="B392" s="9" t="s">
        <v>121</v>
      </c>
      <c r="C392" s="5" t="s">
        <v>337</v>
      </c>
      <c r="D392" s="43">
        <v>599758</v>
      </c>
      <c r="E392" s="43">
        <f t="shared" si="83"/>
        <v>599758</v>
      </c>
      <c r="F392" s="43">
        <f>E392</f>
        <v>599758</v>
      </c>
      <c r="G392" s="82"/>
      <c r="H392" s="83">
        <v>0</v>
      </c>
      <c r="I392" s="83"/>
      <c r="J392" s="83"/>
      <c r="K392" s="86"/>
      <c r="L392" s="134"/>
      <c r="M392" s="134"/>
      <c r="N392" s="102"/>
    </row>
    <row r="393" spans="1:14" s="13" customFormat="1" ht="15" customHeight="1">
      <c r="A393" s="55"/>
      <c r="B393" s="9" t="s">
        <v>124</v>
      </c>
      <c r="C393" s="5" t="s">
        <v>125</v>
      </c>
      <c r="D393" s="43">
        <v>38981</v>
      </c>
      <c r="E393" s="43">
        <f t="shared" si="83"/>
        <v>38981</v>
      </c>
      <c r="F393" s="43">
        <f>E393</f>
        <v>38981</v>
      </c>
      <c r="G393" s="82"/>
      <c r="H393" s="83">
        <v>0</v>
      </c>
      <c r="I393" s="83"/>
      <c r="J393" s="83"/>
      <c r="K393" s="86"/>
      <c r="L393" s="134"/>
      <c r="M393" s="134"/>
      <c r="N393" s="102"/>
    </row>
    <row r="394" spans="1:14" s="13" customFormat="1" ht="15" customHeight="1">
      <c r="A394" s="55"/>
      <c r="B394" s="58" t="s">
        <v>170</v>
      </c>
      <c r="C394" s="5" t="s">
        <v>184</v>
      </c>
      <c r="D394" s="43">
        <v>97664</v>
      </c>
      <c r="E394" s="43">
        <f t="shared" si="83"/>
        <v>97664</v>
      </c>
      <c r="F394" s="43">
        <f>E394</f>
        <v>97664</v>
      </c>
      <c r="G394" s="82"/>
      <c r="H394" s="83">
        <v>0</v>
      </c>
      <c r="I394" s="83"/>
      <c r="J394" s="83"/>
      <c r="K394" s="86"/>
      <c r="L394" s="134"/>
      <c r="M394" s="134"/>
      <c r="N394" s="102"/>
    </row>
    <row r="395" spans="1:14" s="13" customFormat="1" ht="13.5" customHeight="1">
      <c r="A395" s="55"/>
      <c r="B395" s="58" t="s">
        <v>126</v>
      </c>
      <c r="C395" s="5" t="s">
        <v>127</v>
      </c>
      <c r="D395" s="43">
        <v>15649</v>
      </c>
      <c r="E395" s="43">
        <f t="shared" si="83"/>
        <v>15649</v>
      </c>
      <c r="F395" s="43">
        <f>E395</f>
        <v>15649</v>
      </c>
      <c r="G395" s="82"/>
      <c r="H395" s="83">
        <v>0</v>
      </c>
      <c r="I395" s="83"/>
      <c r="J395" s="83"/>
      <c r="K395" s="86"/>
      <c r="L395" s="134"/>
      <c r="M395" s="134"/>
      <c r="N395" s="102"/>
    </row>
    <row r="396" spans="1:14" s="13" customFormat="1" ht="14.25" customHeight="1">
      <c r="A396" s="55"/>
      <c r="B396" s="9" t="s">
        <v>128</v>
      </c>
      <c r="C396" s="6" t="s">
        <v>236</v>
      </c>
      <c r="D396" s="43">
        <v>86118</v>
      </c>
      <c r="E396" s="43">
        <f t="shared" si="83"/>
        <v>86118</v>
      </c>
      <c r="F396" s="43">
        <v>0</v>
      </c>
      <c r="G396" s="82">
        <f>E396</f>
        <v>86118</v>
      </c>
      <c r="H396" s="83">
        <v>0</v>
      </c>
      <c r="I396" s="83"/>
      <c r="J396" s="83"/>
      <c r="K396" s="86"/>
      <c r="L396" s="134"/>
      <c r="M396" s="134"/>
      <c r="N396" s="102"/>
    </row>
    <row r="397" spans="1:14" s="13" customFormat="1" ht="16.5" customHeight="1">
      <c r="A397" s="55"/>
      <c r="B397" s="9" t="s">
        <v>198</v>
      </c>
      <c r="C397" s="6" t="s">
        <v>268</v>
      </c>
      <c r="D397" s="43">
        <v>163000</v>
      </c>
      <c r="E397" s="43">
        <f t="shared" si="83"/>
        <v>163000</v>
      </c>
      <c r="F397" s="43">
        <v>0</v>
      </c>
      <c r="G397" s="82">
        <f aca="true" t="shared" si="84" ref="G397:G408">E397</f>
        <v>163000</v>
      </c>
      <c r="H397" s="83">
        <v>0</v>
      </c>
      <c r="I397" s="83"/>
      <c r="J397" s="83"/>
      <c r="K397" s="86"/>
      <c r="L397" s="134"/>
      <c r="M397" s="134"/>
      <c r="N397" s="102"/>
    </row>
    <row r="398" spans="1:14" s="13" customFormat="1" ht="15.75" customHeight="1">
      <c r="A398" s="55"/>
      <c r="B398" s="9" t="s">
        <v>271</v>
      </c>
      <c r="C398" s="6" t="s">
        <v>272</v>
      </c>
      <c r="D398" s="43">
        <v>7200</v>
      </c>
      <c r="E398" s="43">
        <f t="shared" si="83"/>
        <v>7200</v>
      </c>
      <c r="F398" s="43">
        <v>0</v>
      </c>
      <c r="G398" s="82">
        <f t="shared" si="84"/>
        <v>7200</v>
      </c>
      <c r="H398" s="83">
        <v>0</v>
      </c>
      <c r="I398" s="83"/>
      <c r="J398" s="83"/>
      <c r="K398" s="86"/>
      <c r="L398" s="134"/>
      <c r="M398" s="134"/>
      <c r="N398" s="102"/>
    </row>
    <row r="399" spans="1:14" s="13" customFormat="1" ht="16.5" customHeight="1">
      <c r="A399" s="55"/>
      <c r="B399" s="9" t="s">
        <v>130</v>
      </c>
      <c r="C399" s="6" t="s">
        <v>201</v>
      </c>
      <c r="D399" s="43">
        <v>99000</v>
      </c>
      <c r="E399" s="43">
        <f t="shared" si="83"/>
        <v>99000</v>
      </c>
      <c r="F399" s="43">
        <v>0</v>
      </c>
      <c r="G399" s="82">
        <f t="shared" si="84"/>
        <v>99000</v>
      </c>
      <c r="H399" s="83">
        <v>0</v>
      </c>
      <c r="I399" s="83"/>
      <c r="J399" s="83"/>
      <c r="K399" s="86"/>
      <c r="L399" s="134"/>
      <c r="M399" s="134"/>
      <c r="N399" s="102"/>
    </row>
    <row r="400" spans="1:14" s="13" customFormat="1" ht="16.5" customHeight="1">
      <c r="A400" s="55"/>
      <c r="B400" s="9" t="s">
        <v>190</v>
      </c>
      <c r="C400" s="6" t="s">
        <v>191</v>
      </c>
      <c r="D400" s="43">
        <v>1490</v>
      </c>
      <c r="E400" s="43">
        <f t="shared" si="83"/>
        <v>1490</v>
      </c>
      <c r="F400" s="43">
        <v>0</v>
      </c>
      <c r="G400" s="82">
        <f t="shared" si="84"/>
        <v>1490</v>
      </c>
      <c r="H400" s="83"/>
      <c r="I400" s="83"/>
      <c r="J400" s="83"/>
      <c r="K400" s="86"/>
      <c r="L400" s="134"/>
      <c r="M400" s="134"/>
      <c r="N400" s="102"/>
    </row>
    <row r="401" spans="1:14" s="13" customFormat="1" ht="16.5" customHeight="1">
      <c r="A401" s="55"/>
      <c r="B401" s="9" t="s">
        <v>133</v>
      </c>
      <c r="C401" s="6" t="s">
        <v>203</v>
      </c>
      <c r="D401" s="43">
        <v>25000</v>
      </c>
      <c r="E401" s="43">
        <f t="shared" si="83"/>
        <v>25000</v>
      </c>
      <c r="F401" s="43">
        <v>0</v>
      </c>
      <c r="G401" s="82">
        <f t="shared" si="84"/>
        <v>25000</v>
      </c>
      <c r="H401" s="83">
        <v>0</v>
      </c>
      <c r="I401" s="83"/>
      <c r="J401" s="83"/>
      <c r="K401" s="86"/>
      <c r="L401" s="134"/>
      <c r="M401" s="134"/>
      <c r="N401" s="102"/>
    </row>
    <row r="402" spans="1:14" s="13" customFormat="1" ht="16.5" customHeight="1">
      <c r="A402" s="55"/>
      <c r="B402" s="9" t="s">
        <v>285</v>
      </c>
      <c r="C402" s="5" t="s">
        <v>289</v>
      </c>
      <c r="D402" s="43">
        <v>3600</v>
      </c>
      <c r="E402" s="43">
        <f t="shared" si="83"/>
        <v>3600</v>
      </c>
      <c r="F402" s="43">
        <v>0</v>
      </c>
      <c r="G402" s="82">
        <f t="shared" si="84"/>
        <v>3600</v>
      </c>
      <c r="H402" s="83"/>
      <c r="I402" s="83"/>
      <c r="J402" s="83"/>
      <c r="K402" s="86"/>
      <c r="L402" s="134"/>
      <c r="M402" s="134"/>
      <c r="N402" s="102"/>
    </row>
    <row r="403" spans="1:14" s="13" customFormat="1" ht="16.5" customHeight="1">
      <c r="A403" s="55"/>
      <c r="B403" s="9" t="s">
        <v>135</v>
      </c>
      <c r="C403" s="6" t="s">
        <v>136</v>
      </c>
      <c r="D403" s="43">
        <v>3600</v>
      </c>
      <c r="E403" s="43">
        <f t="shared" si="83"/>
        <v>3600</v>
      </c>
      <c r="F403" s="43">
        <v>0</v>
      </c>
      <c r="G403" s="82">
        <f t="shared" si="84"/>
        <v>3600</v>
      </c>
      <c r="H403" s="83">
        <v>0</v>
      </c>
      <c r="I403" s="83"/>
      <c r="J403" s="83"/>
      <c r="K403" s="86"/>
      <c r="L403" s="134"/>
      <c r="M403" s="134"/>
      <c r="N403" s="102"/>
    </row>
    <row r="404" spans="1:14" s="13" customFormat="1" ht="16.5" customHeight="1">
      <c r="A404" s="55"/>
      <c r="B404" s="9" t="s">
        <v>137</v>
      </c>
      <c r="C404" s="6" t="s">
        <v>138</v>
      </c>
      <c r="D404" s="43">
        <v>1392</v>
      </c>
      <c r="E404" s="43">
        <f t="shared" si="83"/>
        <v>1392</v>
      </c>
      <c r="F404" s="43">
        <v>0</v>
      </c>
      <c r="G404" s="82">
        <f t="shared" si="84"/>
        <v>1392</v>
      </c>
      <c r="H404" s="83">
        <v>0</v>
      </c>
      <c r="I404" s="83"/>
      <c r="J404" s="83"/>
      <c r="K404" s="86"/>
      <c r="L404" s="134"/>
      <c r="M404" s="134"/>
      <c r="N404" s="102"/>
    </row>
    <row r="405" spans="1:14" s="13" customFormat="1" ht="15" customHeight="1">
      <c r="A405" s="55"/>
      <c r="B405" s="9" t="s">
        <v>139</v>
      </c>
      <c r="C405" s="6" t="s">
        <v>140</v>
      </c>
      <c r="D405" s="43">
        <v>24834</v>
      </c>
      <c r="E405" s="43">
        <f t="shared" si="83"/>
        <v>24834</v>
      </c>
      <c r="F405" s="43">
        <v>0</v>
      </c>
      <c r="G405" s="82">
        <f t="shared" si="84"/>
        <v>24834</v>
      </c>
      <c r="H405" s="83">
        <v>0</v>
      </c>
      <c r="I405" s="83"/>
      <c r="J405" s="83"/>
      <c r="K405" s="86"/>
      <c r="L405" s="134"/>
      <c r="M405" s="134"/>
      <c r="N405" s="102"/>
    </row>
    <row r="406" spans="1:14" s="13" customFormat="1" ht="15" customHeight="1">
      <c r="A406" s="55"/>
      <c r="B406" s="9" t="s">
        <v>286</v>
      </c>
      <c r="C406" s="5" t="s">
        <v>498</v>
      </c>
      <c r="D406" s="43">
        <v>3000</v>
      </c>
      <c r="E406" s="43">
        <f t="shared" si="83"/>
        <v>3000</v>
      </c>
      <c r="F406" s="43">
        <v>0</v>
      </c>
      <c r="G406" s="82">
        <f t="shared" si="84"/>
        <v>3000</v>
      </c>
      <c r="H406" s="83"/>
      <c r="I406" s="83"/>
      <c r="J406" s="83"/>
      <c r="K406" s="86"/>
      <c r="L406" s="134"/>
      <c r="M406" s="134"/>
      <c r="N406" s="102"/>
    </row>
    <row r="407" spans="1:14" s="13" customFormat="1" ht="15" customHeight="1">
      <c r="A407" s="55"/>
      <c r="B407" s="9" t="s">
        <v>287</v>
      </c>
      <c r="C407" s="5" t="s">
        <v>291</v>
      </c>
      <c r="D407" s="43">
        <v>500</v>
      </c>
      <c r="E407" s="43">
        <f t="shared" si="83"/>
        <v>500</v>
      </c>
      <c r="F407" s="43">
        <v>0</v>
      </c>
      <c r="G407" s="82">
        <f t="shared" si="84"/>
        <v>500</v>
      </c>
      <c r="H407" s="83"/>
      <c r="I407" s="83"/>
      <c r="J407" s="83"/>
      <c r="K407" s="86"/>
      <c r="L407" s="134"/>
      <c r="M407" s="134"/>
      <c r="N407" s="102"/>
    </row>
    <row r="408" spans="1:14" s="13" customFormat="1" ht="15" customHeight="1">
      <c r="A408" s="55"/>
      <c r="B408" s="9" t="s">
        <v>288</v>
      </c>
      <c r="C408" s="5" t="s">
        <v>292</v>
      </c>
      <c r="D408" s="43">
        <v>1500</v>
      </c>
      <c r="E408" s="43">
        <f t="shared" si="83"/>
        <v>1500</v>
      </c>
      <c r="F408" s="43">
        <v>0</v>
      </c>
      <c r="G408" s="82">
        <f t="shared" si="84"/>
        <v>1500</v>
      </c>
      <c r="H408" s="83"/>
      <c r="I408" s="83"/>
      <c r="J408" s="83"/>
      <c r="K408" s="86"/>
      <c r="L408" s="134"/>
      <c r="M408" s="134"/>
      <c r="N408" s="102"/>
    </row>
    <row r="409" spans="1:14" s="13" customFormat="1" ht="15.75" customHeight="1">
      <c r="A409" s="52" t="s">
        <v>211</v>
      </c>
      <c r="B409" s="64"/>
      <c r="C409" s="39" t="s">
        <v>270</v>
      </c>
      <c r="D409" s="80">
        <f>SUM(D410:D430)</f>
        <v>1054450</v>
      </c>
      <c r="E409" s="80">
        <f aca="true" t="shared" si="85" ref="E409:N409">SUM(E410:E430)</f>
        <v>1054450</v>
      </c>
      <c r="F409" s="80">
        <f t="shared" si="85"/>
        <v>725592</v>
      </c>
      <c r="G409" s="80">
        <f t="shared" si="85"/>
        <v>308290</v>
      </c>
      <c r="H409" s="80">
        <f t="shared" si="85"/>
        <v>20568</v>
      </c>
      <c r="I409" s="80">
        <f t="shared" si="85"/>
        <v>0</v>
      </c>
      <c r="J409" s="80">
        <f t="shared" si="85"/>
        <v>0</v>
      </c>
      <c r="K409" s="80">
        <f t="shared" si="85"/>
        <v>0</v>
      </c>
      <c r="L409" s="80">
        <f t="shared" si="85"/>
        <v>0</v>
      </c>
      <c r="M409" s="80">
        <f t="shared" si="85"/>
        <v>0</v>
      </c>
      <c r="N409" s="81">
        <f t="shared" si="85"/>
        <v>0</v>
      </c>
    </row>
    <row r="410" spans="1:14" s="13" customFormat="1" ht="25.5" customHeight="1">
      <c r="A410" s="49"/>
      <c r="B410" s="9" t="s">
        <v>305</v>
      </c>
      <c r="C410" s="5" t="s">
        <v>501</v>
      </c>
      <c r="D410" s="43">
        <v>20568</v>
      </c>
      <c r="E410" s="43">
        <f>D410</f>
        <v>20568</v>
      </c>
      <c r="F410" s="43"/>
      <c r="G410" s="82"/>
      <c r="H410" s="83">
        <f>E410</f>
        <v>20568</v>
      </c>
      <c r="I410" s="83"/>
      <c r="J410" s="83"/>
      <c r="K410" s="86"/>
      <c r="L410" s="134"/>
      <c r="M410" s="134"/>
      <c r="N410" s="102"/>
    </row>
    <row r="411" spans="1:14" s="13" customFormat="1" ht="19.5" customHeight="1">
      <c r="A411" s="49"/>
      <c r="B411" s="9" t="s">
        <v>121</v>
      </c>
      <c r="C411" s="5" t="s">
        <v>337</v>
      </c>
      <c r="D411" s="43">
        <v>578664</v>
      </c>
      <c r="E411" s="43">
        <f>D411</f>
        <v>578664</v>
      </c>
      <c r="F411" s="43">
        <f>E411</f>
        <v>578664</v>
      </c>
      <c r="G411" s="82"/>
      <c r="H411" s="83"/>
      <c r="I411" s="83"/>
      <c r="J411" s="83"/>
      <c r="K411" s="86"/>
      <c r="L411" s="134"/>
      <c r="M411" s="134"/>
      <c r="N411" s="102"/>
    </row>
    <row r="412" spans="1:14" s="13" customFormat="1" ht="17.25" customHeight="1">
      <c r="A412" s="49"/>
      <c r="B412" s="9" t="s">
        <v>124</v>
      </c>
      <c r="C412" s="5" t="s">
        <v>125</v>
      </c>
      <c r="D412" s="43">
        <v>42440</v>
      </c>
      <c r="E412" s="43">
        <f aca="true" t="shared" si="86" ref="E412:E430">D412</f>
        <v>42440</v>
      </c>
      <c r="F412" s="43">
        <f>E412</f>
        <v>42440</v>
      </c>
      <c r="G412" s="82"/>
      <c r="H412" s="83">
        <v>0</v>
      </c>
      <c r="I412" s="83"/>
      <c r="J412" s="83"/>
      <c r="K412" s="86"/>
      <c r="L412" s="134"/>
      <c r="M412" s="134"/>
      <c r="N412" s="102"/>
    </row>
    <row r="413" spans="1:14" s="13" customFormat="1" ht="18" customHeight="1">
      <c r="A413" s="49"/>
      <c r="B413" s="58" t="s">
        <v>170</v>
      </c>
      <c r="C413" s="5" t="s">
        <v>184</v>
      </c>
      <c r="D413" s="43">
        <v>90058</v>
      </c>
      <c r="E413" s="43">
        <f t="shared" si="86"/>
        <v>90058</v>
      </c>
      <c r="F413" s="43">
        <f>E413</f>
        <v>90058</v>
      </c>
      <c r="G413" s="82"/>
      <c r="H413" s="83">
        <v>0</v>
      </c>
      <c r="I413" s="83"/>
      <c r="J413" s="83"/>
      <c r="K413" s="86"/>
      <c r="L413" s="134"/>
      <c r="M413" s="134"/>
      <c r="N413" s="102"/>
    </row>
    <row r="414" spans="1:14" s="13" customFormat="1" ht="15.75" customHeight="1">
      <c r="A414" s="49"/>
      <c r="B414" s="9" t="s">
        <v>126</v>
      </c>
      <c r="C414" s="6" t="s">
        <v>127</v>
      </c>
      <c r="D414" s="43">
        <v>14430</v>
      </c>
      <c r="E414" s="43">
        <f t="shared" si="86"/>
        <v>14430</v>
      </c>
      <c r="F414" s="43">
        <f>E414</f>
        <v>14430</v>
      </c>
      <c r="G414" s="82"/>
      <c r="H414" s="83">
        <v>0</v>
      </c>
      <c r="I414" s="83"/>
      <c r="J414" s="83"/>
      <c r="K414" s="86"/>
      <c r="L414" s="134"/>
      <c r="M414" s="134"/>
      <c r="N414" s="102"/>
    </row>
    <row r="415" spans="1:14" s="13" customFormat="1" ht="15.75" customHeight="1">
      <c r="A415" s="49"/>
      <c r="B415" s="9" t="s">
        <v>128</v>
      </c>
      <c r="C415" s="6" t="s">
        <v>236</v>
      </c>
      <c r="D415" s="43">
        <v>4305</v>
      </c>
      <c r="E415" s="43">
        <f t="shared" si="86"/>
        <v>4305</v>
      </c>
      <c r="F415" s="43"/>
      <c r="G415" s="82">
        <f>E415</f>
        <v>4305</v>
      </c>
      <c r="H415" s="83">
        <v>0</v>
      </c>
      <c r="I415" s="83"/>
      <c r="J415" s="83"/>
      <c r="K415" s="86"/>
      <c r="L415" s="134"/>
      <c r="M415" s="134"/>
      <c r="N415" s="102"/>
    </row>
    <row r="416" spans="1:14" s="13" customFormat="1" ht="16.5" customHeight="1">
      <c r="A416" s="49"/>
      <c r="B416" s="9" t="s">
        <v>198</v>
      </c>
      <c r="C416" s="6" t="s">
        <v>268</v>
      </c>
      <c r="D416" s="43">
        <v>400</v>
      </c>
      <c r="E416" s="43">
        <f t="shared" si="86"/>
        <v>400</v>
      </c>
      <c r="F416" s="43"/>
      <c r="G416" s="82">
        <f aca="true" t="shared" si="87" ref="G416:G430">E416</f>
        <v>400</v>
      </c>
      <c r="H416" s="83">
        <v>0</v>
      </c>
      <c r="I416" s="83"/>
      <c r="J416" s="83"/>
      <c r="K416" s="86"/>
      <c r="L416" s="134"/>
      <c r="M416" s="134"/>
      <c r="N416" s="102"/>
    </row>
    <row r="417" spans="1:14" s="13" customFormat="1" ht="16.5" customHeight="1">
      <c r="A417" s="49"/>
      <c r="B417" s="9" t="s">
        <v>271</v>
      </c>
      <c r="C417" s="6" t="s">
        <v>272</v>
      </c>
      <c r="D417" s="43">
        <v>8900</v>
      </c>
      <c r="E417" s="43">
        <f t="shared" si="86"/>
        <v>8900</v>
      </c>
      <c r="F417" s="43"/>
      <c r="G417" s="82">
        <f t="shared" si="87"/>
        <v>8900</v>
      </c>
      <c r="H417" s="83">
        <v>0</v>
      </c>
      <c r="I417" s="83"/>
      <c r="J417" s="83"/>
      <c r="K417" s="86"/>
      <c r="L417" s="134"/>
      <c r="M417" s="134"/>
      <c r="N417" s="102"/>
    </row>
    <row r="418" spans="1:14" s="13" customFormat="1" ht="14.25" customHeight="1">
      <c r="A418" s="49"/>
      <c r="B418" s="9" t="s">
        <v>130</v>
      </c>
      <c r="C418" s="6" t="s">
        <v>201</v>
      </c>
      <c r="D418" s="43">
        <v>51484</v>
      </c>
      <c r="E418" s="43">
        <f t="shared" si="86"/>
        <v>51484</v>
      </c>
      <c r="F418" s="43"/>
      <c r="G418" s="82">
        <f t="shared" si="87"/>
        <v>51484</v>
      </c>
      <c r="H418" s="83">
        <v>0</v>
      </c>
      <c r="I418" s="83"/>
      <c r="J418" s="83"/>
      <c r="K418" s="86"/>
      <c r="L418" s="134"/>
      <c r="M418" s="134"/>
      <c r="N418" s="102"/>
    </row>
    <row r="419" spans="1:14" s="13" customFormat="1" ht="14.25" customHeight="1">
      <c r="A419" s="49"/>
      <c r="B419" s="9" t="s">
        <v>190</v>
      </c>
      <c r="C419" s="6" t="s">
        <v>191</v>
      </c>
      <c r="D419" s="43">
        <v>600</v>
      </c>
      <c r="E419" s="43">
        <f t="shared" si="86"/>
        <v>600</v>
      </c>
      <c r="F419" s="43"/>
      <c r="G419" s="82">
        <f t="shared" si="87"/>
        <v>600</v>
      </c>
      <c r="H419" s="83"/>
      <c r="I419" s="83"/>
      <c r="J419" s="83"/>
      <c r="K419" s="86"/>
      <c r="L419" s="134"/>
      <c r="M419" s="134"/>
      <c r="N419" s="102"/>
    </row>
    <row r="420" spans="1:14" s="13" customFormat="1" ht="14.25" customHeight="1">
      <c r="A420" s="49"/>
      <c r="B420" s="131">
        <v>4300</v>
      </c>
      <c r="C420" s="6" t="s">
        <v>203</v>
      </c>
      <c r="D420" s="43">
        <v>212000</v>
      </c>
      <c r="E420" s="43">
        <f t="shared" si="86"/>
        <v>212000</v>
      </c>
      <c r="F420" s="43"/>
      <c r="G420" s="82">
        <f t="shared" si="87"/>
        <v>212000</v>
      </c>
      <c r="H420" s="83">
        <v>0</v>
      </c>
      <c r="I420" s="83"/>
      <c r="J420" s="83"/>
      <c r="K420" s="86"/>
      <c r="L420" s="134"/>
      <c r="M420" s="134"/>
      <c r="N420" s="102"/>
    </row>
    <row r="421" spans="1:14" s="13" customFormat="1" ht="15.75" customHeight="1">
      <c r="A421" s="49"/>
      <c r="B421" s="9" t="s">
        <v>444</v>
      </c>
      <c r="C421" s="6" t="s">
        <v>445</v>
      </c>
      <c r="D421" s="43">
        <v>768</v>
      </c>
      <c r="E421" s="43">
        <f t="shared" si="86"/>
        <v>768</v>
      </c>
      <c r="F421" s="43"/>
      <c r="G421" s="82">
        <f t="shared" si="87"/>
        <v>768</v>
      </c>
      <c r="H421" s="83">
        <v>0</v>
      </c>
      <c r="I421" s="83"/>
      <c r="J421" s="83"/>
      <c r="K421" s="86"/>
      <c r="L421" s="134"/>
      <c r="M421" s="134"/>
      <c r="N421" s="102"/>
    </row>
    <row r="422" spans="1:14" s="13" customFormat="1" ht="15.75" customHeight="1">
      <c r="A422" s="49"/>
      <c r="B422" s="9" t="s">
        <v>293</v>
      </c>
      <c r="C422" s="5" t="s">
        <v>295</v>
      </c>
      <c r="D422" s="43">
        <v>700</v>
      </c>
      <c r="E422" s="43">
        <f t="shared" si="86"/>
        <v>700</v>
      </c>
      <c r="F422" s="43"/>
      <c r="G422" s="82">
        <f t="shared" si="87"/>
        <v>700</v>
      </c>
      <c r="H422" s="83"/>
      <c r="I422" s="83"/>
      <c r="J422" s="83"/>
      <c r="K422" s="86"/>
      <c r="L422" s="134"/>
      <c r="M422" s="134"/>
      <c r="N422" s="102"/>
    </row>
    <row r="423" spans="1:14" s="13" customFormat="1" ht="15.75" customHeight="1">
      <c r="A423" s="49"/>
      <c r="B423" s="9" t="s">
        <v>285</v>
      </c>
      <c r="C423" s="5" t="s">
        <v>289</v>
      </c>
      <c r="D423" s="43">
        <v>900</v>
      </c>
      <c r="E423" s="43">
        <f t="shared" si="86"/>
        <v>900</v>
      </c>
      <c r="F423" s="43"/>
      <c r="G423" s="82">
        <f t="shared" si="87"/>
        <v>900</v>
      </c>
      <c r="H423" s="83"/>
      <c r="I423" s="83"/>
      <c r="J423" s="83"/>
      <c r="K423" s="86"/>
      <c r="L423" s="134"/>
      <c r="M423" s="134"/>
      <c r="N423" s="102"/>
    </row>
    <row r="424" spans="1:14" s="13" customFormat="1" ht="15.75" customHeight="1">
      <c r="A424" s="49"/>
      <c r="B424" s="9" t="s">
        <v>135</v>
      </c>
      <c r="C424" s="6" t="s">
        <v>136</v>
      </c>
      <c r="D424" s="43">
        <v>700</v>
      </c>
      <c r="E424" s="43">
        <f t="shared" si="86"/>
        <v>700</v>
      </c>
      <c r="F424" s="43"/>
      <c r="G424" s="82">
        <f t="shared" si="87"/>
        <v>700</v>
      </c>
      <c r="H424" s="83">
        <v>0</v>
      </c>
      <c r="I424" s="83"/>
      <c r="J424" s="83"/>
      <c r="K424" s="86"/>
      <c r="L424" s="134"/>
      <c r="M424" s="134"/>
      <c r="N424" s="102"/>
    </row>
    <row r="425" spans="1:14" s="13" customFormat="1" ht="15.75" customHeight="1">
      <c r="A425" s="49"/>
      <c r="B425" s="9" t="s">
        <v>139</v>
      </c>
      <c r="C425" s="6" t="s">
        <v>140</v>
      </c>
      <c r="D425" s="43">
        <v>21124</v>
      </c>
      <c r="E425" s="43">
        <f t="shared" si="86"/>
        <v>21124</v>
      </c>
      <c r="F425" s="43"/>
      <c r="G425" s="82">
        <f t="shared" si="87"/>
        <v>21124</v>
      </c>
      <c r="H425" s="83">
        <v>0</v>
      </c>
      <c r="I425" s="83"/>
      <c r="J425" s="83"/>
      <c r="K425" s="86"/>
      <c r="L425" s="134"/>
      <c r="M425" s="134"/>
      <c r="N425" s="102"/>
    </row>
    <row r="426" spans="1:14" s="13" customFormat="1" ht="16.5" customHeight="1">
      <c r="A426" s="49"/>
      <c r="B426" s="9" t="s">
        <v>154</v>
      </c>
      <c r="C426" s="6" t="s">
        <v>155</v>
      </c>
      <c r="D426" s="43">
        <v>3683</v>
      </c>
      <c r="E426" s="43">
        <f t="shared" si="86"/>
        <v>3683</v>
      </c>
      <c r="F426" s="43"/>
      <c r="G426" s="82">
        <f t="shared" si="87"/>
        <v>3683</v>
      </c>
      <c r="H426" s="83">
        <v>0</v>
      </c>
      <c r="I426" s="83"/>
      <c r="J426" s="83"/>
      <c r="K426" s="86"/>
      <c r="L426" s="134"/>
      <c r="M426" s="134"/>
      <c r="N426" s="102"/>
    </row>
    <row r="427" spans="1:14" s="13" customFormat="1" ht="16.5" customHeight="1">
      <c r="A427" s="49"/>
      <c r="B427" s="9" t="s">
        <v>206</v>
      </c>
      <c r="C427" s="6" t="s">
        <v>207</v>
      </c>
      <c r="D427" s="43">
        <v>426</v>
      </c>
      <c r="E427" s="43">
        <f t="shared" si="86"/>
        <v>426</v>
      </c>
      <c r="F427" s="43"/>
      <c r="G427" s="82">
        <f t="shared" si="87"/>
        <v>426</v>
      </c>
      <c r="H427" s="83">
        <v>0</v>
      </c>
      <c r="I427" s="83"/>
      <c r="J427" s="83"/>
      <c r="K427" s="86"/>
      <c r="L427" s="134"/>
      <c r="M427" s="134"/>
      <c r="N427" s="102"/>
    </row>
    <row r="428" spans="1:14" s="13" customFormat="1" ht="15.75" customHeight="1">
      <c r="A428" s="49"/>
      <c r="B428" s="9" t="s">
        <v>286</v>
      </c>
      <c r="C428" s="5" t="s">
        <v>498</v>
      </c>
      <c r="D428" s="43">
        <v>800</v>
      </c>
      <c r="E428" s="43">
        <f t="shared" si="86"/>
        <v>800</v>
      </c>
      <c r="F428" s="43"/>
      <c r="G428" s="82">
        <f t="shared" si="87"/>
        <v>800</v>
      </c>
      <c r="H428" s="83"/>
      <c r="I428" s="83"/>
      <c r="J428" s="83"/>
      <c r="K428" s="86"/>
      <c r="L428" s="134"/>
      <c r="M428" s="134"/>
      <c r="N428" s="102"/>
    </row>
    <row r="429" spans="1:14" s="13" customFormat="1" ht="15.75" customHeight="1">
      <c r="A429" s="49"/>
      <c r="B429" s="9" t="s">
        <v>287</v>
      </c>
      <c r="C429" s="5" t="s">
        <v>291</v>
      </c>
      <c r="D429" s="43">
        <v>500</v>
      </c>
      <c r="E429" s="43">
        <f t="shared" si="86"/>
        <v>500</v>
      </c>
      <c r="F429" s="43"/>
      <c r="G429" s="82">
        <f t="shared" si="87"/>
        <v>500</v>
      </c>
      <c r="H429" s="83"/>
      <c r="I429" s="83"/>
      <c r="J429" s="83"/>
      <c r="K429" s="86"/>
      <c r="L429" s="134"/>
      <c r="M429" s="134"/>
      <c r="N429" s="102"/>
    </row>
    <row r="430" spans="1:14" s="13" customFormat="1" ht="16.5" customHeight="1">
      <c r="A430" s="49"/>
      <c r="B430" s="9" t="s">
        <v>288</v>
      </c>
      <c r="C430" s="5" t="s">
        <v>292</v>
      </c>
      <c r="D430" s="43">
        <v>1000</v>
      </c>
      <c r="E430" s="43">
        <f t="shared" si="86"/>
        <v>1000</v>
      </c>
      <c r="F430" s="43"/>
      <c r="G430" s="82">
        <f t="shared" si="87"/>
        <v>1000</v>
      </c>
      <c r="H430" s="83"/>
      <c r="I430" s="83"/>
      <c r="J430" s="83"/>
      <c r="K430" s="86"/>
      <c r="L430" s="134"/>
      <c r="M430" s="134"/>
      <c r="N430" s="102"/>
    </row>
    <row r="431" spans="1:14" s="13" customFormat="1" ht="15.75" customHeight="1">
      <c r="A431" s="47" t="s">
        <v>216</v>
      </c>
      <c r="B431" s="63"/>
      <c r="C431" s="39" t="s">
        <v>273</v>
      </c>
      <c r="D431" s="80">
        <f>SUM(D432:D437)</f>
        <v>1141200</v>
      </c>
      <c r="E431" s="80">
        <f>SUM(E432:E437)</f>
        <v>1141200</v>
      </c>
      <c r="F431" s="80">
        <f aca="true" t="shared" si="88" ref="F431:N431">SUM(F432:F437)</f>
        <v>159632</v>
      </c>
      <c r="G431" s="80">
        <f t="shared" si="88"/>
        <v>16470</v>
      </c>
      <c r="H431" s="80">
        <f t="shared" si="88"/>
        <v>42149</v>
      </c>
      <c r="I431" s="80">
        <f t="shared" si="88"/>
        <v>922949</v>
      </c>
      <c r="J431" s="80">
        <f t="shared" si="88"/>
        <v>0</v>
      </c>
      <c r="K431" s="80">
        <f t="shared" si="88"/>
        <v>0</v>
      </c>
      <c r="L431" s="80">
        <f t="shared" si="88"/>
        <v>0</v>
      </c>
      <c r="M431" s="80">
        <f t="shared" si="88"/>
        <v>0</v>
      </c>
      <c r="N431" s="81">
        <f t="shared" si="88"/>
        <v>0</v>
      </c>
    </row>
    <row r="432" spans="1:14" s="13" customFormat="1" ht="15.75" customHeight="1">
      <c r="A432" s="61"/>
      <c r="B432" s="9" t="s">
        <v>253</v>
      </c>
      <c r="C432" s="5" t="s">
        <v>381</v>
      </c>
      <c r="D432" s="43">
        <v>42149</v>
      </c>
      <c r="E432" s="43">
        <f aca="true" t="shared" si="89" ref="E432:E437">D432</f>
        <v>42149</v>
      </c>
      <c r="F432" s="43"/>
      <c r="G432" s="43"/>
      <c r="H432" s="86">
        <f>E432</f>
        <v>42149</v>
      </c>
      <c r="I432" s="86"/>
      <c r="J432" s="86"/>
      <c r="K432" s="86"/>
      <c r="L432" s="134"/>
      <c r="M432" s="134"/>
      <c r="N432" s="102"/>
    </row>
    <row r="433" spans="1:14" s="13" customFormat="1" ht="13.5" customHeight="1">
      <c r="A433" s="61"/>
      <c r="B433" s="9" t="s">
        <v>266</v>
      </c>
      <c r="C433" s="5" t="s">
        <v>267</v>
      </c>
      <c r="D433" s="43">
        <v>922949</v>
      </c>
      <c r="E433" s="43">
        <f t="shared" si="89"/>
        <v>922949</v>
      </c>
      <c r="F433" s="43"/>
      <c r="G433" s="82"/>
      <c r="H433" s="83"/>
      <c r="I433" s="83">
        <f>E433</f>
        <v>922949</v>
      </c>
      <c r="J433" s="83"/>
      <c r="K433" s="86"/>
      <c r="L433" s="134"/>
      <c r="M433" s="134"/>
      <c r="N433" s="102"/>
    </row>
    <row r="434" spans="1:14" s="13" customFormat="1" ht="13.5" customHeight="1">
      <c r="A434" s="61"/>
      <c r="B434" s="9" t="s">
        <v>150</v>
      </c>
      <c r="C434" s="5" t="s">
        <v>184</v>
      </c>
      <c r="D434" s="43">
        <v>16205</v>
      </c>
      <c r="E434" s="43">
        <f t="shared" si="89"/>
        <v>16205</v>
      </c>
      <c r="F434" s="43">
        <f>E434</f>
        <v>16205</v>
      </c>
      <c r="G434" s="82"/>
      <c r="H434" s="83"/>
      <c r="I434" s="83"/>
      <c r="J434" s="83"/>
      <c r="K434" s="86"/>
      <c r="L434" s="134"/>
      <c r="M434" s="134"/>
      <c r="N434" s="102"/>
    </row>
    <row r="435" spans="1:14" s="13" customFormat="1" ht="13.5" customHeight="1">
      <c r="A435" s="61"/>
      <c r="B435" s="9" t="s">
        <v>126</v>
      </c>
      <c r="C435" s="6" t="s">
        <v>127</v>
      </c>
      <c r="D435" s="43">
        <v>2784</v>
      </c>
      <c r="E435" s="43">
        <f t="shared" si="89"/>
        <v>2784</v>
      </c>
      <c r="F435" s="43">
        <f>E435</f>
        <v>2784</v>
      </c>
      <c r="G435" s="82"/>
      <c r="H435" s="83"/>
      <c r="I435" s="83"/>
      <c r="J435" s="83"/>
      <c r="K435" s="86"/>
      <c r="L435" s="134"/>
      <c r="M435" s="134"/>
      <c r="N435" s="102"/>
    </row>
    <row r="436" spans="1:14" s="13" customFormat="1" ht="16.5" customHeight="1">
      <c r="A436" s="61"/>
      <c r="B436" s="9" t="s">
        <v>442</v>
      </c>
      <c r="C436" s="6" t="s">
        <v>443</v>
      </c>
      <c r="D436" s="43">
        <v>140643</v>
      </c>
      <c r="E436" s="43">
        <f t="shared" si="89"/>
        <v>140643</v>
      </c>
      <c r="F436" s="43">
        <f>E436</f>
        <v>140643</v>
      </c>
      <c r="G436" s="82"/>
      <c r="H436" s="83"/>
      <c r="I436" s="83"/>
      <c r="J436" s="83"/>
      <c r="K436" s="86"/>
      <c r="L436" s="134"/>
      <c r="M436" s="134"/>
      <c r="N436" s="102"/>
    </row>
    <row r="437" spans="1:14" s="13" customFormat="1" ht="16.5" customHeight="1">
      <c r="A437" s="61"/>
      <c r="B437" s="9" t="s">
        <v>128</v>
      </c>
      <c r="C437" s="6" t="s">
        <v>236</v>
      </c>
      <c r="D437" s="43">
        <v>16470</v>
      </c>
      <c r="E437" s="43">
        <f t="shared" si="89"/>
        <v>16470</v>
      </c>
      <c r="F437" s="43"/>
      <c r="G437" s="82">
        <f>E437</f>
        <v>16470</v>
      </c>
      <c r="H437" s="83"/>
      <c r="I437" s="83"/>
      <c r="J437" s="83"/>
      <c r="K437" s="86"/>
      <c r="L437" s="134"/>
      <c r="M437" s="134"/>
      <c r="N437" s="102"/>
    </row>
    <row r="438" spans="1:14" s="13" customFormat="1" ht="27" customHeight="1">
      <c r="A438" s="47" t="s">
        <v>58</v>
      </c>
      <c r="B438" s="63"/>
      <c r="C438" s="152" t="s">
        <v>56</v>
      </c>
      <c r="D438" s="101">
        <f>SUM(D439:D452)</f>
        <v>370500</v>
      </c>
      <c r="E438" s="101">
        <f>SUM(E439:E452)</f>
        <v>370500</v>
      </c>
      <c r="F438" s="101">
        <f aca="true" t="shared" si="90" ref="F438:N438">SUM(F439:F452)</f>
        <v>344000</v>
      </c>
      <c r="G438" s="101">
        <f t="shared" si="90"/>
        <v>26500</v>
      </c>
      <c r="H438" s="101">
        <f t="shared" si="90"/>
        <v>0</v>
      </c>
      <c r="I438" s="101">
        <f t="shared" si="90"/>
        <v>0</v>
      </c>
      <c r="J438" s="101">
        <f t="shared" si="90"/>
        <v>0</v>
      </c>
      <c r="K438" s="101">
        <f t="shared" si="90"/>
        <v>0</v>
      </c>
      <c r="L438" s="101">
        <f t="shared" si="90"/>
        <v>0</v>
      </c>
      <c r="M438" s="101">
        <f t="shared" si="90"/>
        <v>0</v>
      </c>
      <c r="N438" s="129">
        <f t="shared" si="90"/>
        <v>0</v>
      </c>
    </row>
    <row r="439" spans="1:14" s="13" customFormat="1" ht="16.5" customHeight="1">
      <c r="A439" s="61"/>
      <c r="B439" s="9" t="s">
        <v>121</v>
      </c>
      <c r="C439" s="5" t="s">
        <v>337</v>
      </c>
      <c r="D439" s="43">
        <v>270066</v>
      </c>
      <c r="E439" s="43">
        <f>D439</f>
        <v>270066</v>
      </c>
      <c r="F439" s="43">
        <f>E439</f>
        <v>270066</v>
      </c>
      <c r="G439" s="82"/>
      <c r="H439" s="83"/>
      <c r="I439" s="83"/>
      <c r="J439" s="83"/>
      <c r="K439" s="86"/>
      <c r="L439" s="134"/>
      <c r="M439" s="134"/>
      <c r="N439" s="102"/>
    </row>
    <row r="440" spans="1:14" s="13" customFormat="1" ht="16.5" customHeight="1">
      <c r="A440" s="61"/>
      <c r="B440" s="9" t="s">
        <v>124</v>
      </c>
      <c r="C440" s="5" t="s">
        <v>125</v>
      </c>
      <c r="D440" s="43">
        <v>22103</v>
      </c>
      <c r="E440" s="43">
        <f aca="true" t="shared" si="91" ref="E440:E452">D440</f>
        <v>22103</v>
      </c>
      <c r="F440" s="43">
        <f>E440</f>
        <v>22103</v>
      </c>
      <c r="G440" s="82"/>
      <c r="H440" s="83"/>
      <c r="I440" s="83"/>
      <c r="J440" s="83"/>
      <c r="K440" s="86"/>
      <c r="L440" s="134"/>
      <c r="M440" s="134"/>
      <c r="N440" s="102"/>
    </row>
    <row r="441" spans="1:14" s="13" customFormat="1" ht="16.5" customHeight="1">
      <c r="A441" s="61"/>
      <c r="B441" s="9" t="s">
        <v>150</v>
      </c>
      <c r="C441" s="5" t="s">
        <v>184</v>
      </c>
      <c r="D441" s="43">
        <v>44673</v>
      </c>
      <c r="E441" s="43">
        <f t="shared" si="91"/>
        <v>44673</v>
      </c>
      <c r="F441" s="43">
        <f>E441</f>
        <v>44673</v>
      </c>
      <c r="G441" s="82"/>
      <c r="H441" s="83"/>
      <c r="I441" s="83"/>
      <c r="J441" s="83"/>
      <c r="K441" s="86"/>
      <c r="L441" s="134"/>
      <c r="M441" s="134"/>
      <c r="N441" s="102"/>
    </row>
    <row r="442" spans="1:14" s="13" customFormat="1" ht="16.5" customHeight="1">
      <c r="A442" s="61"/>
      <c r="B442" s="9" t="s">
        <v>126</v>
      </c>
      <c r="C442" s="6" t="s">
        <v>127</v>
      </c>
      <c r="D442" s="43">
        <v>7158</v>
      </c>
      <c r="E442" s="43">
        <f t="shared" si="91"/>
        <v>7158</v>
      </c>
      <c r="F442" s="43">
        <f>E442</f>
        <v>7158</v>
      </c>
      <c r="G442" s="82"/>
      <c r="H442" s="83"/>
      <c r="I442" s="83"/>
      <c r="J442" s="83"/>
      <c r="K442" s="86"/>
      <c r="L442" s="134"/>
      <c r="M442" s="134"/>
      <c r="N442" s="102"/>
    </row>
    <row r="443" spans="1:14" s="13" customFormat="1" ht="16.5" customHeight="1">
      <c r="A443" s="61"/>
      <c r="B443" s="9" t="s">
        <v>128</v>
      </c>
      <c r="C443" s="6" t="s">
        <v>282</v>
      </c>
      <c r="D443" s="43">
        <v>2100</v>
      </c>
      <c r="E443" s="43">
        <f t="shared" si="91"/>
        <v>2100</v>
      </c>
      <c r="F443" s="43"/>
      <c r="G443" s="82">
        <f>E443</f>
        <v>2100</v>
      </c>
      <c r="H443" s="83"/>
      <c r="I443" s="83"/>
      <c r="J443" s="83"/>
      <c r="K443" s="86"/>
      <c r="L443" s="134"/>
      <c r="M443" s="134"/>
      <c r="N443" s="102"/>
    </row>
    <row r="444" spans="1:14" s="13" customFormat="1" ht="16.5" customHeight="1">
      <c r="A444" s="61"/>
      <c r="B444" s="9" t="s">
        <v>271</v>
      </c>
      <c r="C444" s="6" t="s">
        <v>499</v>
      </c>
      <c r="D444" s="43">
        <v>200</v>
      </c>
      <c r="E444" s="43">
        <f t="shared" si="91"/>
        <v>200</v>
      </c>
      <c r="F444" s="43"/>
      <c r="G444" s="82">
        <f aca="true" t="shared" si="92" ref="G444:G452">E444</f>
        <v>200</v>
      </c>
      <c r="H444" s="83"/>
      <c r="I444" s="83"/>
      <c r="J444" s="83"/>
      <c r="K444" s="86"/>
      <c r="L444" s="134"/>
      <c r="M444" s="134"/>
      <c r="N444" s="102"/>
    </row>
    <row r="445" spans="1:14" s="13" customFormat="1" ht="16.5" customHeight="1">
      <c r="A445" s="61"/>
      <c r="B445" s="9" t="s">
        <v>130</v>
      </c>
      <c r="C445" s="6" t="s">
        <v>201</v>
      </c>
      <c r="D445" s="43">
        <v>6086</v>
      </c>
      <c r="E445" s="43">
        <f t="shared" si="91"/>
        <v>6086</v>
      </c>
      <c r="F445" s="43"/>
      <c r="G445" s="82">
        <f t="shared" si="92"/>
        <v>6086</v>
      </c>
      <c r="H445" s="83"/>
      <c r="I445" s="83"/>
      <c r="J445" s="83"/>
      <c r="K445" s="86"/>
      <c r="L445" s="134"/>
      <c r="M445" s="134"/>
      <c r="N445" s="102"/>
    </row>
    <row r="446" spans="1:14" s="13" customFormat="1" ht="16.5" customHeight="1">
      <c r="A446" s="61"/>
      <c r="B446" s="9" t="s">
        <v>190</v>
      </c>
      <c r="C446" s="6" t="s">
        <v>191</v>
      </c>
      <c r="D446" s="43">
        <v>80</v>
      </c>
      <c r="E446" s="43">
        <f t="shared" si="91"/>
        <v>80</v>
      </c>
      <c r="F446" s="43"/>
      <c r="G446" s="82">
        <f t="shared" si="92"/>
        <v>80</v>
      </c>
      <c r="H446" s="83"/>
      <c r="I446" s="83"/>
      <c r="J446" s="83"/>
      <c r="K446" s="86"/>
      <c r="L446" s="134"/>
      <c r="M446" s="134"/>
      <c r="N446" s="102"/>
    </row>
    <row r="447" spans="1:14" s="13" customFormat="1" ht="16.5" customHeight="1">
      <c r="A447" s="61"/>
      <c r="B447" s="9" t="s">
        <v>133</v>
      </c>
      <c r="C447" s="6" t="s">
        <v>203</v>
      </c>
      <c r="D447" s="43">
        <v>3000</v>
      </c>
      <c r="E447" s="43">
        <f t="shared" si="91"/>
        <v>3000</v>
      </c>
      <c r="F447" s="43"/>
      <c r="G447" s="82">
        <f t="shared" si="92"/>
        <v>3000</v>
      </c>
      <c r="H447" s="83"/>
      <c r="I447" s="83"/>
      <c r="J447" s="83"/>
      <c r="K447" s="86"/>
      <c r="L447" s="134"/>
      <c r="M447" s="134"/>
      <c r="N447" s="102"/>
    </row>
    <row r="448" spans="1:14" s="13" customFormat="1" ht="16.5" customHeight="1">
      <c r="A448" s="61"/>
      <c r="B448" s="9" t="s">
        <v>444</v>
      </c>
      <c r="C448" s="6" t="s">
        <v>445</v>
      </c>
      <c r="D448" s="43">
        <v>396</v>
      </c>
      <c r="E448" s="43">
        <f t="shared" si="91"/>
        <v>396</v>
      </c>
      <c r="F448" s="43"/>
      <c r="G448" s="82">
        <f t="shared" si="92"/>
        <v>396</v>
      </c>
      <c r="H448" s="83"/>
      <c r="I448" s="83"/>
      <c r="J448" s="83"/>
      <c r="K448" s="86"/>
      <c r="L448" s="134"/>
      <c r="M448" s="134"/>
      <c r="N448" s="102"/>
    </row>
    <row r="449" spans="1:14" s="13" customFormat="1" ht="16.5" customHeight="1">
      <c r="A449" s="61"/>
      <c r="B449" s="9" t="s">
        <v>285</v>
      </c>
      <c r="C449" s="5" t="s">
        <v>289</v>
      </c>
      <c r="D449" s="43">
        <v>1000</v>
      </c>
      <c r="E449" s="43">
        <f t="shared" si="91"/>
        <v>1000</v>
      </c>
      <c r="F449" s="43"/>
      <c r="G449" s="82">
        <f t="shared" si="92"/>
        <v>1000</v>
      </c>
      <c r="H449" s="83"/>
      <c r="I449" s="83"/>
      <c r="J449" s="83"/>
      <c r="K449" s="86"/>
      <c r="L449" s="134"/>
      <c r="M449" s="134"/>
      <c r="N449" s="102"/>
    </row>
    <row r="450" spans="1:14" s="13" customFormat="1" ht="16.5" customHeight="1">
      <c r="A450" s="61"/>
      <c r="B450" s="9" t="s">
        <v>135</v>
      </c>
      <c r="C450" s="6" t="s">
        <v>136</v>
      </c>
      <c r="D450" s="43">
        <v>1000</v>
      </c>
      <c r="E450" s="43">
        <f t="shared" si="91"/>
        <v>1000</v>
      </c>
      <c r="F450" s="43"/>
      <c r="G450" s="82">
        <f t="shared" si="92"/>
        <v>1000</v>
      </c>
      <c r="H450" s="83"/>
      <c r="I450" s="83"/>
      <c r="J450" s="83"/>
      <c r="K450" s="86"/>
      <c r="L450" s="134"/>
      <c r="M450" s="134"/>
      <c r="N450" s="102"/>
    </row>
    <row r="451" spans="1:14" s="13" customFormat="1" ht="16.5" customHeight="1">
      <c r="A451" s="61"/>
      <c r="B451" s="9" t="s">
        <v>139</v>
      </c>
      <c r="C451" s="6" t="s">
        <v>140</v>
      </c>
      <c r="D451" s="43">
        <v>11638</v>
      </c>
      <c r="E451" s="43">
        <f t="shared" si="91"/>
        <v>11638</v>
      </c>
      <c r="F451" s="43"/>
      <c r="G451" s="82">
        <f t="shared" si="92"/>
        <v>11638</v>
      </c>
      <c r="H451" s="83"/>
      <c r="I451" s="83"/>
      <c r="J451" s="83"/>
      <c r="K451" s="86"/>
      <c r="L451" s="134"/>
      <c r="M451" s="134"/>
      <c r="N451" s="102"/>
    </row>
    <row r="452" spans="1:14" s="13" customFormat="1" ht="16.5" customHeight="1">
      <c r="A452" s="61"/>
      <c r="B452" s="9" t="s">
        <v>286</v>
      </c>
      <c r="C452" s="5" t="s">
        <v>498</v>
      </c>
      <c r="D452" s="43">
        <v>1000</v>
      </c>
      <c r="E452" s="43">
        <f t="shared" si="91"/>
        <v>1000</v>
      </c>
      <c r="F452" s="43"/>
      <c r="G452" s="82">
        <f t="shared" si="92"/>
        <v>1000</v>
      </c>
      <c r="H452" s="83"/>
      <c r="I452" s="83"/>
      <c r="J452" s="83"/>
      <c r="K452" s="86"/>
      <c r="L452" s="134"/>
      <c r="M452" s="134"/>
      <c r="N452" s="102"/>
    </row>
    <row r="453" spans="1:14" s="13" customFormat="1" ht="20.25" customHeight="1">
      <c r="A453" s="47" t="s">
        <v>212</v>
      </c>
      <c r="B453" s="63"/>
      <c r="C453" s="39" t="s">
        <v>274</v>
      </c>
      <c r="D453" s="80">
        <f>SUM(D454:D471)</f>
        <v>386910</v>
      </c>
      <c r="E453" s="80">
        <f aca="true" t="shared" si="93" ref="E453:N453">SUM(E454:E471)</f>
        <v>386910</v>
      </c>
      <c r="F453" s="80">
        <f t="shared" si="93"/>
        <v>326106</v>
      </c>
      <c r="G453" s="80">
        <f t="shared" si="93"/>
        <v>60804</v>
      </c>
      <c r="H453" s="80">
        <f t="shared" si="93"/>
        <v>0</v>
      </c>
      <c r="I453" s="80">
        <f t="shared" si="93"/>
        <v>0</v>
      </c>
      <c r="J453" s="80">
        <f t="shared" si="93"/>
        <v>0</v>
      </c>
      <c r="K453" s="80">
        <f t="shared" si="93"/>
        <v>0</v>
      </c>
      <c r="L453" s="80">
        <f t="shared" si="93"/>
        <v>0</v>
      </c>
      <c r="M453" s="80">
        <f t="shared" si="93"/>
        <v>0</v>
      </c>
      <c r="N453" s="81">
        <f t="shared" si="93"/>
        <v>0</v>
      </c>
    </row>
    <row r="454" spans="1:14" s="13" customFormat="1" ht="15.75" customHeight="1">
      <c r="A454" s="46"/>
      <c r="B454" s="66" t="s">
        <v>121</v>
      </c>
      <c r="C454" s="5" t="s">
        <v>337</v>
      </c>
      <c r="D454" s="86">
        <v>250583</v>
      </c>
      <c r="E454" s="86">
        <f>D454</f>
        <v>250583</v>
      </c>
      <c r="F454" s="86">
        <f>E454</f>
        <v>250583</v>
      </c>
      <c r="G454" s="83"/>
      <c r="H454" s="83"/>
      <c r="I454" s="83"/>
      <c r="J454" s="83"/>
      <c r="K454" s="86"/>
      <c r="L454" s="134"/>
      <c r="M454" s="134"/>
      <c r="N454" s="102"/>
    </row>
    <row r="455" spans="1:14" s="13" customFormat="1" ht="18" customHeight="1">
      <c r="A455" s="46"/>
      <c r="B455" s="66" t="s">
        <v>124</v>
      </c>
      <c r="C455" s="5" t="s">
        <v>184</v>
      </c>
      <c r="D455" s="86">
        <v>24690</v>
      </c>
      <c r="E455" s="86">
        <f aca="true" t="shared" si="94" ref="E455:E471">D455</f>
        <v>24690</v>
      </c>
      <c r="F455" s="86">
        <f>E455</f>
        <v>24690</v>
      </c>
      <c r="G455" s="83"/>
      <c r="H455" s="83"/>
      <c r="I455" s="83"/>
      <c r="J455" s="83"/>
      <c r="K455" s="86"/>
      <c r="L455" s="134"/>
      <c r="M455" s="134"/>
      <c r="N455" s="102"/>
    </row>
    <row r="456" spans="1:14" s="13" customFormat="1" ht="18" customHeight="1">
      <c r="A456" s="46"/>
      <c r="B456" s="66" t="s">
        <v>150</v>
      </c>
      <c r="C456" s="5" t="s">
        <v>184</v>
      </c>
      <c r="D456" s="86">
        <v>42089</v>
      </c>
      <c r="E456" s="86">
        <f t="shared" si="94"/>
        <v>42089</v>
      </c>
      <c r="F456" s="86">
        <f>E456</f>
        <v>42089</v>
      </c>
      <c r="G456" s="83"/>
      <c r="H456" s="83"/>
      <c r="I456" s="83"/>
      <c r="J456" s="83"/>
      <c r="K456" s="86"/>
      <c r="L456" s="134"/>
      <c r="M456" s="134"/>
      <c r="N456" s="102"/>
    </row>
    <row r="457" spans="1:14" s="13" customFormat="1" ht="16.5" customHeight="1">
      <c r="A457" s="46"/>
      <c r="B457" s="66" t="s">
        <v>126</v>
      </c>
      <c r="C457" s="6" t="s">
        <v>127</v>
      </c>
      <c r="D457" s="86">
        <v>6744</v>
      </c>
      <c r="E457" s="86">
        <f t="shared" si="94"/>
        <v>6744</v>
      </c>
      <c r="F457" s="86">
        <f>E457</f>
        <v>6744</v>
      </c>
      <c r="G457" s="83"/>
      <c r="H457" s="83"/>
      <c r="I457" s="83"/>
      <c r="J457" s="83"/>
      <c r="K457" s="86"/>
      <c r="L457" s="134"/>
      <c r="M457" s="134"/>
      <c r="N457" s="102"/>
    </row>
    <row r="458" spans="1:14" s="13" customFormat="1" ht="16.5" customHeight="1">
      <c r="A458" s="49"/>
      <c r="B458" s="9" t="s">
        <v>442</v>
      </c>
      <c r="C458" s="6" t="s">
        <v>443</v>
      </c>
      <c r="D458" s="43">
        <v>2000</v>
      </c>
      <c r="E458" s="86">
        <f t="shared" si="94"/>
        <v>2000</v>
      </c>
      <c r="F458" s="86">
        <f>E458</f>
        <v>2000</v>
      </c>
      <c r="G458" s="83"/>
      <c r="H458" s="83"/>
      <c r="I458" s="83"/>
      <c r="J458" s="83"/>
      <c r="K458" s="86"/>
      <c r="L458" s="134"/>
      <c r="M458" s="134"/>
      <c r="N458" s="102"/>
    </row>
    <row r="459" spans="1:14" s="13" customFormat="1" ht="15.75" customHeight="1">
      <c r="A459" s="49"/>
      <c r="B459" s="9" t="s">
        <v>128</v>
      </c>
      <c r="C459" s="6" t="s">
        <v>236</v>
      </c>
      <c r="D459" s="43">
        <v>5610</v>
      </c>
      <c r="E459" s="86">
        <f t="shared" si="94"/>
        <v>5610</v>
      </c>
      <c r="F459" s="43"/>
      <c r="G459" s="83">
        <f>E459</f>
        <v>5610</v>
      </c>
      <c r="H459" s="83"/>
      <c r="I459" s="83"/>
      <c r="J459" s="83"/>
      <c r="K459" s="86"/>
      <c r="L459" s="134"/>
      <c r="M459" s="134"/>
      <c r="N459" s="102"/>
    </row>
    <row r="460" spans="1:14" s="13" customFormat="1" ht="15.75" customHeight="1">
      <c r="A460" s="49"/>
      <c r="B460" s="9" t="s">
        <v>130</v>
      </c>
      <c r="C460" s="6" t="s">
        <v>201</v>
      </c>
      <c r="D460" s="43">
        <v>15908</v>
      </c>
      <c r="E460" s="86">
        <f t="shared" si="94"/>
        <v>15908</v>
      </c>
      <c r="F460" s="43"/>
      <c r="G460" s="83">
        <f aca="true" t="shared" si="95" ref="G460:G471">E460</f>
        <v>15908</v>
      </c>
      <c r="H460" s="83"/>
      <c r="I460" s="83"/>
      <c r="J460" s="83"/>
      <c r="K460" s="86"/>
      <c r="L460" s="134"/>
      <c r="M460" s="134"/>
      <c r="N460" s="102"/>
    </row>
    <row r="461" spans="1:14" s="13" customFormat="1" ht="15.75" customHeight="1">
      <c r="A461" s="49"/>
      <c r="B461" s="9" t="s">
        <v>190</v>
      </c>
      <c r="C461" s="6" t="s">
        <v>191</v>
      </c>
      <c r="D461" s="43">
        <v>160</v>
      </c>
      <c r="E461" s="86">
        <f t="shared" si="94"/>
        <v>160</v>
      </c>
      <c r="F461" s="43"/>
      <c r="G461" s="83">
        <f t="shared" si="95"/>
        <v>160</v>
      </c>
      <c r="H461" s="83"/>
      <c r="I461" s="83"/>
      <c r="J461" s="83"/>
      <c r="K461" s="86"/>
      <c r="L461" s="134"/>
      <c r="M461" s="134"/>
      <c r="N461" s="102"/>
    </row>
    <row r="462" spans="1:14" s="13" customFormat="1" ht="15.75" customHeight="1">
      <c r="A462" s="49"/>
      <c r="B462" s="9" t="s">
        <v>133</v>
      </c>
      <c r="C462" s="6" t="s">
        <v>203</v>
      </c>
      <c r="D462" s="43">
        <v>15760</v>
      </c>
      <c r="E462" s="86">
        <f t="shared" si="94"/>
        <v>15760</v>
      </c>
      <c r="F462" s="43"/>
      <c r="G462" s="83">
        <f t="shared" si="95"/>
        <v>15760</v>
      </c>
      <c r="H462" s="83"/>
      <c r="I462" s="83"/>
      <c r="J462" s="83"/>
      <c r="K462" s="86"/>
      <c r="L462" s="134"/>
      <c r="M462" s="134"/>
      <c r="N462" s="102"/>
    </row>
    <row r="463" spans="1:14" s="13" customFormat="1" ht="15.75" customHeight="1">
      <c r="A463" s="49"/>
      <c r="B463" s="9" t="s">
        <v>444</v>
      </c>
      <c r="C463" s="6" t="s">
        <v>445</v>
      </c>
      <c r="D463" s="43">
        <v>396</v>
      </c>
      <c r="E463" s="86">
        <f t="shared" si="94"/>
        <v>396</v>
      </c>
      <c r="F463" s="43"/>
      <c r="G463" s="83">
        <f t="shared" si="95"/>
        <v>396</v>
      </c>
      <c r="H463" s="83"/>
      <c r="I463" s="83"/>
      <c r="J463" s="83"/>
      <c r="K463" s="86"/>
      <c r="L463" s="134"/>
      <c r="M463" s="134"/>
      <c r="N463" s="102"/>
    </row>
    <row r="464" spans="1:14" s="13" customFormat="1" ht="15.75" customHeight="1">
      <c r="A464" s="49"/>
      <c r="B464" s="9" t="s">
        <v>293</v>
      </c>
      <c r="C464" s="5" t="s">
        <v>295</v>
      </c>
      <c r="D464" s="43">
        <v>1757</v>
      </c>
      <c r="E464" s="86">
        <f t="shared" si="94"/>
        <v>1757</v>
      </c>
      <c r="F464" s="43"/>
      <c r="G464" s="83">
        <f t="shared" si="95"/>
        <v>1757</v>
      </c>
      <c r="H464" s="83"/>
      <c r="I464" s="83"/>
      <c r="J464" s="83"/>
      <c r="K464" s="86"/>
      <c r="L464" s="134"/>
      <c r="M464" s="134"/>
      <c r="N464" s="102"/>
    </row>
    <row r="465" spans="1:14" s="13" customFormat="1" ht="15.75" customHeight="1">
      <c r="A465" s="49"/>
      <c r="B465" s="9" t="s">
        <v>285</v>
      </c>
      <c r="C465" s="5" t="s">
        <v>289</v>
      </c>
      <c r="D465" s="43">
        <v>4363</v>
      </c>
      <c r="E465" s="86">
        <f t="shared" si="94"/>
        <v>4363</v>
      </c>
      <c r="F465" s="43"/>
      <c r="G465" s="83">
        <f t="shared" si="95"/>
        <v>4363</v>
      </c>
      <c r="H465" s="83"/>
      <c r="I465" s="83"/>
      <c r="J465" s="83"/>
      <c r="K465" s="86"/>
      <c r="L465" s="134"/>
      <c r="M465" s="134"/>
      <c r="N465" s="102"/>
    </row>
    <row r="466" spans="1:14" s="13" customFormat="1" ht="15" customHeight="1">
      <c r="A466" s="49"/>
      <c r="B466" s="9" t="s">
        <v>135</v>
      </c>
      <c r="C466" s="6" t="s">
        <v>136</v>
      </c>
      <c r="D466" s="43">
        <v>1200</v>
      </c>
      <c r="E466" s="86">
        <f t="shared" si="94"/>
        <v>1200</v>
      </c>
      <c r="F466" s="43"/>
      <c r="G466" s="83">
        <f t="shared" si="95"/>
        <v>1200</v>
      </c>
      <c r="H466" s="83"/>
      <c r="I466" s="83"/>
      <c r="J466" s="83"/>
      <c r="K466" s="86"/>
      <c r="L466" s="134"/>
      <c r="M466" s="134"/>
      <c r="N466" s="102"/>
    </row>
    <row r="467" spans="1:14" s="13" customFormat="1" ht="15" customHeight="1">
      <c r="A467" s="49"/>
      <c r="B467" s="9" t="s">
        <v>139</v>
      </c>
      <c r="C467" s="6" t="s">
        <v>140</v>
      </c>
      <c r="D467" s="43">
        <v>8800</v>
      </c>
      <c r="E467" s="86">
        <f t="shared" si="94"/>
        <v>8800</v>
      </c>
      <c r="F467" s="43"/>
      <c r="G467" s="83">
        <f t="shared" si="95"/>
        <v>8800</v>
      </c>
      <c r="H467" s="83"/>
      <c r="I467" s="83"/>
      <c r="J467" s="83"/>
      <c r="K467" s="86"/>
      <c r="L467" s="134"/>
      <c r="M467" s="134"/>
      <c r="N467" s="102"/>
    </row>
    <row r="468" spans="1:14" s="13" customFormat="1" ht="14.25" customHeight="1">
      <c r="A468" s="49"/>
      <c r="B468" s="9" t="s">
        <v>449</v>
      </c>
      <c r="C468" s="6" t="s">
        <v>374</v>
      </c>
      <c r="D468" s="43">
        <v>0</v>
      </c>
      <c r="E468" s="86">
        <f t="shared" si="94"/>
        <v>0</v>
      </c>
      <c r="F468" s="43"/>
      <c r="G468" s="83">
        <f t="shared" si="95"/>
        <v>0</v>
      </c>
      <c r="H468" s="83"/>
      <c r="I468" s="83"/>
      <c r="J468" s="83"/>
      <c r="K468" s="86"/>
      <c r="L468" s="134"/>
      <c r="M468" s="134"/>
      <c r="N468" s="102"/>
    </row>
    <row r="469" spans="1:14" s="13" customFormat="1" ht="14.25" customHeight="1">
      <c r="A469" s="49"/>
      <c r="B469" s="9" t="s">
        <v>286</v>
      </c>
      <c r="C469" s="5" t="s">
        <v>498</v>
      </c>
      <c r="D469" s="43">
        <v>2400</v>
      </c>
      <c r="E469" s="86">
        <f t="shared" si="94"/>
        <v>2400</v>
      </c>
      <c r="F469" s="43"/>
      <c r="G469" s="83">
        <f t="shared" si="95"/>
        <v>2400</v>
      </c>
      <c r="H469" s="83"/>
      <c r="I469" s="83"/>
      <c r="J469" s="83"/>
      <c r="K469" s="86"/>
      <c r="L469" s="134"/>
      <c r="M469" s="134"/>
      <c r="N469" s="102"/>
    </row>
    <row r="470" spans="1:14" s="13" customFormat="1" ht="14.25" customHeight="1">
      <c r="A470" s="49"/>
      <c r="B470" s="9" t="s">
        <v>287</v>
      </c>
      <c r="C470" s="5" t="s">
        <v>291</v>
      </c>
      <c r="D470" s="43">
        <v>600</v>
      </c>
      <c r="E470" s="86">
        <f t="shared" si="94"/>
        <v>600</v>
      </c>
      <c r="F470" s="43"/>
      <c r="G470" s="83">
        <f t="shared" si="95"/>
        <v>600</v>
      </c>
      <c r="H470" s="83"/>
      <c r="I470" s="83"/>
      <c r="J470" s="83"/>
      <c r="K470" s="86"/>
      <c r="L470" s="134"/>
      <c r="M470" s="134"/>
      <c r="N470" s="102"/>
    </row>
    <row r="471" spans="1:14" s="13" customFormat="1" ht="14.25" customHeight="1">
      <c r="A471" s="49"/>
      <c r="B471" s="9" t="s">
        <v>288</v>
      </c>
      <c r="C471" s="5" t="s">
        <v>292</v>
      </c>
      <c r="D471" s="43">
        <v>3850</v>
      </c>
      <c r="E471" s="86">
        <f t="shared" si="94"/>
        <v>3850</v>
      </c>
      <c r="F471" s="43"/>
      <c r="G471" s="83">
        <f t="shared" si="95"/>
        <v>3850</v>
      </c>
      <c r="H471" s="83"/>
      <c r="I471" s="83"/>
      <c r="J471" s="83"/>
      <c r="K471" s="86"/>
      <c r="L471" s="134"/>
      <c r="M471" s="134"/>
      <c r="N471" s="102"/>
    </row>
    <row r="472" spans="1:14" s="12" customFormat="1" ht="37.5" customHeight="1">
      <c r="A472" s="47" t="s">
        <v>336</v>
      </c>
      <c r="B472" s="64"/>
      <c r="C472" s="38" t="s">
        <v>338</v>
      </c>
      <c r="D472" s="80">
        <f>SUM(D473:D479)</f>
        <v>33145</v>
      </c>
      <c r="E472" s="80">
        <f>SUM(E473:E479)</f>
        <v>33145</v>
      </c>
      <c r="F472" s="80">
        <f>SUM(F473:F479)</f>
        <v>21647</v>
      </c>
      <c r="G472" s="80">
        <f>SUM(G473:G479)</f>
        <v>11498</v>
      </c>
      <c r="H472" s="80">
        <f>SUM(H473:H479)</f>
        <v>0</v>
      </c>
      <c r="I472" s="80">
        <f aca="true" t="shared" si="96" ref="I472:N472">SUM(I473:I479)</f>
        <v>0</v>
      </c>
      <c r="J472" s="80">
        <f t="shared" si="96"/>
        <v>0</v>
      </c>
      <c r="K472" s="80">
        <f t="shared" si="96"/>
        <v>0</v>
      </c>
      <c r="L472" s="80">
        <f t="shared" si="96"/>
        <v>0</v>
      </c>
      <c r="M472" s="80">
        <f t="shared" si="96"/>
        <v>0</v>
      </c>
      <c r="N472" s="81">
        <f t="shared" si="96"/>
        <v>0</v>
      </c>
    </row>
    <row r="473" spans="1:14" s="12" customFormat="1" ht="18.75" customHeight="1">
      <c r="A473" s="61"/>
      <c r="B473" s="9" t="s">
        <v>121</v>
      </c>
      <c r="C473" s="5" t="s">
        <v>337</v>
      </c>
      <c r="D473" s="43">
        <v>18386</v>
      </c>
      <c r="E473" s="43">
        <f>D473</f>
        <v>18386</v>
      </c>
      <c r="F473" s="43">
        <f>E473</f>
        <v>18386</v>
      </c>
      <c r="G473" s="43"/>
      <c r="H473" s="86"/>
      <c r="I473" s="86"/>
      <c r="J473" s="86"/>
      <c r="K473" s="86"/>
      <c r="L473" s="134"/>
      <c r="M473" s="134"/>
      <c r="N473" s="102"/>
    </row>
    <row r="474" spans="1:14" s="12" customFormat="1" ht="14.25" customHeight="1">
      <c r="A474" s="61"/>
      <c r="B474" s="9" t="s">
        <v>150</v>
      </c>
      <c r="C474" s="5" t="s">
        <v>151</v>
      </c>
      <c r="D474" s="43">
        <v>2811</v>
      </c>
      <c r="E474" s="43">
        <f aca="true" t="shared" si="97" ref="E474:E479">D474</f>
        <v>2811</v>
      </c>
      <c r="F474" s="43">
        <f>E474</f>
        <v>2811</v>
      </c>
      <c r="G474" s="43"/>
      <c r="H474" s="86"/>
      <c r="I474" s="86"/>
      <c r="J474" s="86"/>
      <c r="K474" s="86"/>
      <c r="L474" s="134"/>
      <c r="M474" s="134"/>
      <c r="N474" s="102"/>
    </row>
    <row r="475" spans="1:14" s="12" customFormat="1" ht="13.5" customHeight="1">
      <c r="A475" s="61"/>
      <c r="B475" s="9" t="s">
        <v>126</v>
      </c>
      <c r="C475" s="5" t="s">
        <v>127</v>
      </c>
      <c r="D475" s="43">
        <v>450</v>
      </c>
      <c r="E475" s="43">
        <f t="shared" si="97"/>
        <v>450</v>
      </c>
      <c r="F475" s="43">
        <f>E475</f>
        <v>450</v>
      </c>
      <c r="G475" s="43"/>
      <c r="H475" s="86"/>
      <c r="I475" s="86"/>
      <c r="J475" s="86"/>
      <c r="K475" s="86"/>
      <c r="L475" s="134"/>
      <c r="M475" s="134"/>
      <c r="N475" s="102"/>
    </row>
    <row r="476" spans="1:14" s="13" customFormat="1" ht="14.25" customHeight="1">
      <c r="A476" s="49"/>
      <c r="B476" s="9" t="s">
        <v>128</v>
      </c>
      <c r="C476" s="6" t="s">
        <v>129</v>
      </c>
      <c r="D476" s="43">
        <v>500</v>
      </c>
      <c r="E476" s="43">
        <f t="shared" si="97"/>
        <v>500</v>
      </c>
      <c r="F476" s="43"/>
      <c r="G476" s="43">
        <f>E476</f>
        <v>500</v>
      </c>
      <c r="H476" s="86"/>
      <c r="I476" s="86"/>
      <c r="J476" s="86"/>
      <c r="K476" s="86"/>
      <c r="L476" s="134"/>
      <c r="M476" s="134"/>
      <c r="N476" s="102"/>
    </row>
    <row r="477" spans="1:14" s="13" customFormat="1" ht="14.25" customHeight="1">
      <c r="A477" s="49"/>
      <c r="B477" s="9" t="s">
        <v>130</v>
      </c>
      <c r="C477" s="6" t="s">
        <v>201</v>
      </c>
      <c r="D477" s="43">
        <v>4848</v>
      </c>
      <c r="E477" s="43">
        <f t="shared" si="97"/>
        <v>4848</v>
      </c>
      <c r="F477" s="43"/>
      <c r="G477" s="43">
        <f>E477</f>
        <v>4848</v>
      </c>
      <c r="H477" s="86"/>
      <c r="I477" s="86"/>
      <c r="J477" s="86"/>
      <c r="K477" s="86"/>
      <c r="L477" s="134"/>
      <c r="M477" s="134"/>
      <c r="N477" s="102"/>
    </row>
    <row r="478" spans="1:14" s="13" customFormat="1" ht="14.25" customHeight="1">
      <c r="A478" s="49"/>
      <c r="B478" s="9" t="s">
        <v>133</v>
      </c>
      <c r="C478" s="6" t="s">
        <v>203</v>
      </c>
      <c r="D478" s="43">
        <v>5325</v>
      </c>
      <c r="E478" s="43">
        <f t="shared" si="97"/>
        <v>5325</v>
      </c>
      <c r="F478" s="43"/>
      <c r="G478" s="43">
        <f>E478</f>
        <v>5325</v>
      </c>
      <c r="H478" s="86"/>
      <c r="I478" s="86"/>
      <c r="J478" s="86"/>
      <c r="K478" s="86"/>
      <c r="L478" s="134"/>
      <c r="M478" s="134"/>
      <c r="N478" s="102"/>
    </row>
    <row r="479" spans="1:14" s="13" customFormat="1" ht="14.25" customHeight="1">
      <c r="A479" s="49"/>
      <c r="B479" s="9" t="s">
        <v>139</v>
      </c>
      <c r="C479" s="6" t="s">
        <v>140</v>
      </c>
      <c r="D479" s="43">
        <v>825</v>
      </c>
      <c r="E479" s="43">
        <f t="shared" si="97"/>
        <v>825</v>
      </c>
      <c r="F479" s="43"/>
      <c r="G479" s="43">
        <f>E479</f>
        <v>825</v>
      </c>
      <c r="H479" s="86"/>
      <c r="I479" s="86"/>
      <c r="J479" s="86"/>
      <c r="K479" s="86"/>
      <c r="L479" s="134"/>
      <c r="M479" s="134"/>
      <c r="N479" s="102"/>
    </row>
    <row r="480" spans="1:14" s="13" customFormat="1" ht="18.75" customHeight="1">
      <c r="A480" s="47" t="s">
        <v>214</v>
      </c>
      <c r="B480" s="68"/>
      <c r="C480" s="39" t="s">
        <v>186</v>
      </c>
      <c r="D480" s="80">
        <f>SUM(D481:D483)</f>
        <v>20132</v>
      </c>
      <c r="E480" s="80">
        <f aca="true" t="shared" si="98" ref="E480:N480">SUM(E481:E483)</f>
        <v>20132</v>
      </c>
      <c r="F480" s="80">
        <f t="shared" si="98"/>
        <v>0</v>
      </c>
      <c r="G480" s="80">
        <f t="shared" si="98"/>
        <v>20132</v>
      </c>
      <c r="H480" s="80">
        <f t="shared" si="98"/>
        <v>0</v>
      </c>
      <c r="I480" s="80">
        <f t="shared" si="98"/>
        <v>0</v>
      </c>
      <c r="J480" s="80">
        <f t="shared" si="98"/>
        <v>0</v>
      </c>
      <c r="K480" s="80">
        <f t="shared" si="98"/>
        <v>0</v>
      </c>
      <c r="L480" s="80">
        <f t="shared" si="98"/>
        <v>0</v>
      </c>
      <c r="M480" s="80">
        <f t="shared" si="98"/>
        <v>0</v>
      </c>
      <c r="N480" s="81">
        <f t="shared" si="98"/>
        <v>0</v>
      </c>
    </row>
    <row r="481" spans="1:14" s="13" customFormat="1" ht="14.25" customHeight="1">
      <c r="A481" s="61"/>
      <c r="B481" s="8" t="s">
        <v>128</v>
      </c>
      <c r="C481" s="5" t="s">
        <v>153</v>
      </c>
      <c r="D481" s="43">
        <v>2000</v>
      </c>
      <c r="E481" s="90">
        <f>D481</f>
        <v>2000</v>
      </c>
      <c r="F481" s="43"/>
      <c r="G481" s="43">
        <f>E481</f>
        <v>2000</v>
      </c>
      <c r="H481" s="86"/>
      <c r="I481" s="86"/>
      <c r="J481" s="86"/>
      <c r="K481" s="86"/>
      <c r="L481" s="134"/>
      <c r="M481" s="134"/>
      <c r="N481" s="102"/>
    </row>
    <row r="482" spans="1:14" s="13" customFormat="1" ht="14.25" customHeight="1">
      <c r="A482" s="61"/>
      <c r="B482" s="8" t="s">
        <v>130</v>
      </c>
      <c r="C482" s="6" t="s">
        <v>201</v>
      </c>
      <c r="D482" s="43">
        <v>14952</v>
      </c>
      <c r="E482" s="90">
        <f>D482</f>
        <v>14952</v>
      </c>
      <c r="F482" s="43"/>
      <c r="G482" s="43">
        <f>E482</f>
        <v>14952</v>
      </c>
      <c r="H482" s="86"/>
      <c r="I482" s="86"/>
      <c r="J482" s="86"/>
      <c r="K482" s="86"/>
      <c r="L482" s="134"/>
      <c r="M482" s="134"/>
      <c r="N482" s="102"/>
    </row>
    <row r="483" spans="1:14" s="13" customFormat="1" ht="14.25" customHeight="1">
      <c r="A483" s="61"/>
      <c r="B483" s="8" t="s">
        <v>133</v>
      </c>
      <c r="C483" s="6" t="s">
        <v>203</v>
      </c>
      <c r="D483" s="43">
        <v>3180</v>
      </c>
      <c r="E483" s="90">
        <f>D483</f>
        <v>3180</v>
      </c>
      <c r="F483" s="43"/>
      <c r="G483" s="43">
        <f>E483</f>
        <v>3180</v>
      </c>
      <c r="H483" s="86"/>
      <c r="I483" s="86"/>
      <c r="J483" s="86"/>
      <c r="K483" s="86"/>
      <c r="L483" s="134"/>
      <c r="M483" s="134"/>
      <c r="N483" s="102"/>
    </row>
    <row r="484" spans="1:14" s="13" customFormat="1" ht="27.75" customHeight="1">
      <c r="A484" s="62" t="s">
        <v>265</v>
      </c>
      <c r="B484" s="67"/>
      <c r="C484" s="30" t="s">
        <v>16</v>
      </c>
      <c r="D484" s="84">
        <f>D485+D487+D497+D540</f>
        <v>2960987</v>
      </c>
      <c r="E484" s="84">
        <f aca="true" t="shared" si="99" ref="E484:N484">E485+E487+E497+E540</f>
        <v>2949237</v>
      </c>
      <c r="F484" s="84">
        <f t="shared" si="99"/>
        <v>1253697</v>
      </c>
      <c r="G484" s="84">
        <f t="shared" si="99"/>
        <v>162705</v>
      </c>
      <c r="H484" s="84">
        <f t="shared" si="99"/>
        <v>34770</v>
      </c>
      <c r="I484" s="84">
        <f t="shared" si="99"/>
        <v>3000</v>
      </c>
      <c r="J484" s="84">
        <f t="shared" si="99"/>
        <v>1495065</v>
      </c>
      <c r="K484" s="84">
        <f t="shared" si="99"/>
        <v>0</v>
      </c>
      <c r="L484" s="84">
        <f t="shared" si="99"/>
        <v>11750</v>
      </c>
      <c r="M484" s="84">
        <f t="shared" si="99"/>
        <v>11750</v>
      </c>
      <c r="N484" s="85">
        <f t="shared" si="99"/>
        <v>0</v>
      </c>
    </row>
    <row r="485" spans="1:14" s="13" customFormat="1" ht="29.25" customHeight="1">
      <c r="A485" s="47" t="s">
        <v>280</v>
      </c>
      <c r="B485" s="68"/>
      <c r="C485" s="39" t="s">
        <v>15</v>
      </c>
      <c r="D485" s="80">
        <f>SUM(D486:D486)</f>
        <v>34770</v>
      </c>
      <c r="E485" s="80">
        <f aca="true" t="shared" si="100" ref="E485:N485">SUM(E486:E486)</f>
        <v>34770</v>
      </c>
      <c r="F485" s="80">
        <f t="shared" si="100"/>
        <v>0</v>
      </c>
      <c r="G485" s="80">
        <f t="shared" si="100"/>
        <v>0</v>
      </c>
      <c r="H485" s="80">
        <f t="shared" si="100"/>
        <v>34770</v>
      </c>
      <c r="I485" s="80">
        <f t="shared" si="100"/>
        <v>0</v>
      </c>
      <c r="J485" s="80">
        <f t="shared" si="100"/>
        <v>0</v>
      </c>
      <c r="K485" s="80">
        <f t="shared" si="100"/>
        <v>0</v>
      </c>
      <c r="L485" s="80">
        <f t="shared" si="100"/>
        <v>0</v>
      </c>
      <c r="M485" s="80">
        <f t="shared" si="100"/>
        <v>0</v>
      </c>
      <c r="N485" s="81">
        <f t="shared" si="100"/>
        <v>0</v>
      </c>
    </row>
    <row r="486" spans="1:14" s="13" customFormat="1" ht="35.25" customHeight="1">
      <c r="A486" s="46"/>
      <c r="B486" s="57" t="s">
        <v>176</v>
      </c>
      <c r="C486" s="5" t="s">
        <v>33</v>
      </c>
      <c r="D486" s="86">
        <v>34770</v>
      </c>
      <c r="E486" s="86">
        <f>D486</f>
        <v>34770</v>
      </c>
      <c r="F486" s="88"/>
      <c r="G486" s="88"/>
      <c r="H486" s="86">
        <f>E486</f>
        <v>34770</v>
      </c>
      <c r="I486" s="86"/>
      <c r="J486" s="86"/>
      <c r="K486" s="86"/>
      <c r="L486" s="134"/>
      <c r="M486" s="134"/>
      <c r="N486" s="102"/>
    </row>
    <row r="487" spans="1:14" s="13" customFormat="1" ht="17.25" customHeight="1">
      <c r="A487" s="47" t="s">
        <v>275</v>
      </c>
      <c r="B487" s="68"/>
      <c r="C487" s="36" t="s">
        <v>427</v>
      </c>
      <c r="D487" s="80">
        <f>SUM(D488:D496)</f>
        <v>40865</v>
      </c>
      <c r="E487" s="80">
        <f>SUM(E488:E496)</f>
        <v>40865</v>
      </c>
      <c r="F487" s="80">
        <f>SUM(F488:F496)</f>
        <v>36800</v>
      </c>
      <c r="G487" s="80">
        <f aca="true" t="shared" si="101" ref="G487:N487">SUM(G488:G496)</f>
        <v>4065</v>
      </c>
      <c r="H487" s="80">
        <f t="shared" si="101"/>
        <v>0</v>
      </c>
      <c r="I487" s="80">
        <f t="shared" si="101"/>
        <v>0</v>
      </c>
      <c r="J487" s="80">
        <f t="shared" si="101"/>
        <v>0</v>
      </c>
      <c r="K487" s="80">
        <f t="shared" si="101"/>
        <v>0</v>
      </c>
      <c r="L487" s="80">
        <f t="shared" si="101"/>
        <v>0</v>
      </c>
      <c r="M487" s="80">
        <f t="shared" si="101"/>
        <v>0</v>
      </c>
      <c r="N487" s="81">
        <f t="shared" si="101"/>
        <v>0</v>
      </c>
    </row>
    <row r="488" spans="1:14" s="13" customFormat="1" ht="16.5" customHeight="1">
      <c r="A488" s="49"/>
      <c r="B488" s="8" t="s">
        <v>121</v>
      </c>
      <c r="C488" s="5" t="s">
        <v>122</v>
      </c>
      <c r="D488" s="43">
        <v>30000</v>
      </c>
      <c r="E488" s="43">
        <f aca="true" t="shared" si="102" ref="E488:E496">D488</f>
        <v>30000</v>
      </c>
      <c r="F488" s="43">
        <f>E488</f>
        <v>30000</v>
      </c>
      <c r="G488" s="82"/>
      <c r="H488" s="83"/>
      <c r="I488" s="83"/>
      <c r="J488" s="83"/>
      <c r="K488" s="86"/>
      <c r="L488" s="134"/>
      <c r="M488" s="134"/>
      <c r="N488" s="102"/>
    </row>
    <row r="489" spans="1:14" s="13" customFormat="1" ht="13.5" customHeight="1">
      <c r="A489" s="49"/>
      <c r="B489" s="8" t="s">
        <v>124</v>
      </c>
      <c r="C489" s="5" t="s">
        <v>125</v>
      </c>
      <c r="D489" s="43">
        <v>1275</v>
      </c>
      <c r="E489" s="43">
        <f t="shared" si="102"/>
        <v>1275</v>
      </c>
      <c r="F489" s="43">
        <f>E489</f>
        <v>1275</v>
      </c>
      <c r="G489" s="82"/>
      <c r="H489" s="83"/>
      <c r="I489" s="83"/>
      <c r="J489" s="83"/>
      <c r="K489" s="86"/>
      <c r="L489" s="134"/>
      <c r="M489" s="134"/>
      <c r="N489" s="102"/>
    </row>
    <row r="490" spans="1:14" s="13" customFormat="1" ht="14.25" customHeight="1">
      <c r="A490" s="49"/>
      <c r="B490" s="58" t="s">
        <v>150</v>
      </c>
      <c r="C490" s="5" t="s">
        <v>276</v>
      </c>
      <c r="D490" s="43">
        <v>4760</v>
      </c>
      <c r="E490" s="43">
        <f t="shared" si="102"/>
        <v>4760</v>
      </c>
      <c r="F490" s="43">
        <f>E490</f>
        <v>4760</v>
      </c>
      <c r="G490" s="82"/>
      <c r="H490" s="83"/>
      <c r="I490" s="83"/>
      <c r="J490" s="83"/>
      <c r="K490" s="86"/>
      <c r="L490" s="134"/>
      <c r="M490" s="134"/>
      <c r="N490" s="102"/>
    </row>
    <row r="491" spans="1:14" s="13" customFormat="1" ht="13.5" customHeight="1">
      <c r="A491" s="49"/>
      <c r="B491" s="58" t="s">
        <v>126</v>
      </c>
      <c r="C491" s="5" t="s">
        <v>127</v>
      </c>
      <c r="D491" s="43">
        <v>765</v>
      </c>
      <c r="E491" s="43">
        <f t="shared" si="102"/>
        <v>765</v>
      </c>
      <c r="F491" s="43">
        <f>E491</f>
        <v>765</v>
      </c>
      <c r="G491" s="82"/>
      <c r="H491" s="83"/>
      <c r="I491" s="83"/>
      <c r="J491" s="83"/>
      <c r="K491" s="86"/>
      <c r="L491" s="134"/>
      <c r="M491" s="134"/>
      <c r="N491" s="102"/>
    </row>
    <row r="492" spans="1:14" s="13" customFormat="1" ht="13.5" customHeight="1">
      <c r="A492" s="49"/>
      <c r="B492" s="8" t="s">
        <v>128</v>
      </c>
      <c r="C492" s="5" t="s">
        <v>153</v>
      </c>
      <c r="D492" s="43">
        <v>500</v>
      </c>
      <c r="E492" s="43">
        <f t="shared" si="102"/>
        <v>500</v>
      </c>
      <c r="F492" s="43"/>
      <c r="G492" s="82">
        <f>E492</f>
        <v>500</v>
      </c>
      <c r="H492" s="83"/>
      <c r="I492" s="83"/>
      <c r="J492" s="83"/>
      <c r="K492" s="86"/>
      <c r="L492" s="134"/>
      <c r="M492" s="134"/>
      <c r="N492" s="102"/>
    </row>
    <row r="493" spans="1:14" s="13" customFormat="1" ht="14.25" customHeight="1">
      <c r="A493" s="49"/>
      <c r="B493" s="8" t="s">
        <v>133</v>
      </c>
      <c r="C493" s="5" t="s">
        <v>203</v>
      </c>
      <c r="D493" s="43">
        <v>690</v>
      </c>
      <c r="E493" s="43">
        <f t="shared" si="102"/>
        <v>690</v>
      </c>
      <c r="F493" s="43"/>
      <c r="G493" s="82">
        <f>E493</f>
        <v>690</v>
      </c>
      <c r="H493" s="83"/>
      <c r="I493" s="83"/>
      <c r="J493" s="83"/>
      <c r="K493" s="86"/>
      <c r="L493" s="134"/>
      <c r="M493" s="134"/>
      <c r="N493" s="102"/>
    </row>
    <row r="494" spans="1:14" s="13" customFormat="1" ht="12.75" customHeight="1">
      <c r="A494" s="49"/>
      <c r="B494" s="8" t="s">
        <v>139</v>
      </c>
      <c r="C494" s="5" t="s">
        <v>140</v>
      </c>
      <c r="D494" s="43">
        <v>1650</v>
      </c>
      <c r="E494" s="43">
        <f t="shared" si="102"/>
        <v>1650</v>
      </c>
      <c r="F494" s="43"/>
      <c r="G494" s="82">
        <f>E494</f>
        <v>1650</v>
      </c>
      <c r="H494" s="83"/>
      <c r="I494" s="83"/>
      <c r="J494" s="83"/>
      <c r="K494" s="86"/>
      <c r="L494" s="134"/>
      <c r="M494" s="134"/>
      <c r="N494" s="102"/>
    </row>
    <row r="495" spans="1:14" s="13" customFormat="1" ht="12.75" customHeight="1">
      <c r="A495" s="49"/>
      <c r="B495" s="8" t="s">
        <v>287</v>
      </c>
      <c r="C495" s="5" t="s">
        <v>291</v>
      </c>
      <c r="D495" s="43">
        <v>400</v>
      </c>
      <c r="E495" s="43">
        <f t="shared" si="102"/>
        <v>400</v>
      </c>
      <c r="F495" s="43"/>
      <c r="G495" s="82">
        <f>E495</f>
        <v>400</v>
      </c>
      <c r="H495" s="83"/>
      <c r="I495" s="83"/>
      <c r="J495" s="83"/>
      <c r="K495" s="86"/>
      <c r="L495" s="134"/>
      <c r="M495" s="134"/>
      <c r="N495" s="102"/>
    </row>
    <row r="496" spans="1:14" s="13" customFormat="1" ht="12.75" customHeight="1">
      <c r="A496" s="49"/>
      <c r="B496" s="8" t="s">
        <v>288</v>
      </c>
      <c r="C496" s="5" t="s">
        <v>292</v>
      </c>
      <c r="D496" s="43">
        <v>825</v>
      </c>
      <c r="E496" s="43">
        <f t="shared" si="102"/>
        <v>825</v>
      </c>
      <c r="F496" s="43"/>
      <c r="G496" s="82">
        <f>E496</f>
        <v>825</v>
      </c>
      <c r="H496" s="83"/>
      <c r="I496" s="83"/>
      <c r="J496" s="83"/>
      <c r="K496" s="86"/>
      <c r="L496" s="134"/>
      <c r="M496" s="134"/>
      <c r="N496" s="102"/>
    </row>
    <row r="497" spans="1:14" s="13" customFormat="1" ht="15.75" customHeight="1">
      <c r="A497" s="47" t="s">
        <v>303</v>
      </c>
      <c r="B497" s="69"/>
      <c r="C497" s="36" t="s">
        <v>304</v>
      </c>
      <c r="D497" s="80">
        <f>SUM(D498:D539)</f>
        <v>2022898</v>
      </c>
      <c r="E497" s="80">
        <f aca="true" t="shared" si="103" ref="E497:N497">SUM(E498:E539)</f>
        <v>2011148</v>
      </c>
      <c r="F497" s="80">
        <f t="shared" si="103"/>
        <v>1216897</v>
      </c>
      <c r="G497" s="80">
        <f t="shared" si="103"/>
        <v>158640</v>
      </c>
      <c r="H497" s="80">
        <f t="shared" si="103"/>
        <v>0</v>
      </c>
      <c r="I497" s="80">
        <f t="shared" si="103"/>
        <v>3000</v>
      </c>
      <c r="J497" s="80">
        <f t="shared" si="103"/>
        <v>632611</v>
      </c>
      <c r="K497" s="80">
        <f t="shared" si="103"/>
        <v>0</v>
      </c>
      <c r="L497" s="80">
        <f t="shared" si="103"/>
        <v>11750</v>
      </c>
      <c r="M497" s="80">
        <f t="shared" si="103"/>
        <v>11750</v>
      </c>
      <c r="N497" s="81">
        <f t="shared" si="103"/>
        <v>0</v>
      </c>
    </row>
    <row r="498" spans="1:14" s="13" customFormat="1" ht="15.75" customHeight="1">
      <c r="A498" s="61"/>
      <c r="B498" s="8" t="s">
        <v>488</v>
      </c>
      <c r="C498" s="5" t="s">
        <v>339</v>
      </c>
      <c r="D498" s="43">
        <v>3000</v>
      </c>
      <c r="E498" s="43">
        <f>D498</f>
        <v>3000</v>
      </c>
      <c r="F498" s="96"/>
      <c r="G498" s="43"/>
      <c r="H498" s="44"/>
      <c r="I498" s="96">
        <f>E498</f>
        <v>3000</v>
      </c>
      <c r="J498" s="44"/>
      <c r="K498" s="86"/>
      <c r="L498" s="134"/>
      <c r="M498" s="134"/>
      <c r="N498" s="102"/>
    </row>
    <row r="499" spans="1:14" s="13" customFormat="1" ht="15.75" customHeight="1">
      <c r="A499" s="61"/>
      <c r="B499" s="9" t="s">
        <v>437</v>
      </c>
      <c r="C499" s="5" t="s">
        <v>267</v>
      </c>
      <c r="D499" s="43">
        <v>231820</v>
      </c>
      <c r="E499" s="43">
        <f>D499</f>
        <v>231820</v>
      </c>
      <c r="F499" s="96"/>
      <c r="G499" s="43"/>
      <c r="H499" s="44"/>
      <c r="I499" s="96"/>
      <c r="J499" s="82">
        <f>E499</f>
        <v>231820</v>
      </c>
      <c r="K499" s="86"/>
      <c r="L499" s="134"/>
      <c r="M499" s="134"/>
      <c r="N499" s="102"/>
    </row>
    <row r="500" spans="1:14" s="13" customFormat="1" ht="15.75" customHeight="1">
      <c r="A500" s="61"/>
      <c r="B500" s="9" t="s">
        <v>436</v>
      </c>
      <c r="C500" s="5" t="s">
        <v>267</v>
      </c>
      <c r="D500" s="43">
        <v>40909</v>
      </c>
      <c r="E500" s="43">
        <f>D500</f>
        <v>40909</v>
      </c>
      <c r="F500" s="96"/>
      <c r="G500" s="43"/>
      <c r="H500" s="44"/>
      <c r="I500" s="96"/>
      <c r="J500" s="82">
        <f>E500</f>
        <v>40909</v>
      </c>
      <c r="K500" s="86"/>
      <c r="L500" s="134"/>
      <c r="M500" s="134"/>
      <c r="N500" s="102"/>
    </row>
    <row r="501" spans="1:14" s="13" customFormat="1" ht="15.75" customHeight="1">
      <c r="A501" s="49"/>
      <c r="B501" s="8" t="s">
        <v>121</v>
      </c>
      <c r="C501" s="5" t="s">
        <v>337</v>
      </c>
      <c r="D501" s="43">
        <v>947970</v>
      </c>
      <c r="E501" s="43">
        <f aca="true" t="shared" si="104" ref="E501:E538">D501</f>
        <v>947970</v>
      </c>
      <c r="F501" s="43">
        <f>E501</f>
        <v>947970</v>
      </c>
      <c r="G501" s="43"/>
      <c r="H501" s="82"/>
      <c r="I501" s="82"/>
      <c r="J501" s="82"/>
      <c r="K501" s="86"/>
      <c r="L501" s="134"/>
      <c r="M501" s="134"/>
      <c r="N501" s="102"/>
    </row>
    <row r="502" spans="1:14" s="13" customFormat="1" ht="15.75" customHeight="1">
      <c r="A502" s="49"/>
      <c r="B502" s="8" t="s">
        <v>277</v>
      </c>
      <c r="C502" s="5" t="s">
        <v>337</v>
      </c>
      <c r="D502" s="43">
        <v>45770</v>
      </c>
      <c r="E502" s="43">
        <f t="shared" si="104"/>
        <v>45770</v>
      </c>
      <c r="F502" s="43"/>
      <c r="G502" s="43"/>
      <c r="H502" s="82"/>
      <c r="I502" s="82"/>
      <c r="J502" s="82">
        <f>E502</f>
        <v>45770</v>
      </c>
      <c r="K502" s="86"/>
      <c r="L502" s="134"/>
      <c r="M502" s="134"/>
      <c r="N502" s="102"/>
    </row>
    <row r="503" spans="1:14" s="13" customFormat="1" ht="15.75" customHeight="1">
      <c r="A503" s="49"/>
      <c r="B503" s="8" t="s">
        <v>46</v>
      </c>
      <c r="C503" s="5" t="s">
        <v>337</v>
      </c>
      <c r="D503" s="43">
        <v>1301</v>
      </c>
      <c r="E503" s="43">
        <f t="shared" si="104"/>
        <v>1301</v>
      </c>
      <c r="F503" s="43"/>
      <c r="G503" s="43"/>
      <c r="H503" s="82"/>
      <c r="I503" s="82"/>
      <c r="J503" s="82">
        <f>E503</f>
        <v>1301</v>
      </c>
      <c r="K503" s="86"/>
      <c r="L503" s="134"/>
      <c r="M503" s="134"/>
      <c r="N503" s="102"/>
    </row>
    <row r="504" spans="1:14" s="13" customFormat="1" ht="15" customHeight="1">
      <c r="A504" s="49"/>
      <c r="B504" s="8" t="s">
        <v>124</v>
      </c>
      <c r="C504" s="5" t="s">
        <v>125</v>
      </c>
      <c r="D504" s="43">
        <v>71803</v>
      </c>
      <c r="E504" s="43">
        <f t="shared" si="104"/>
        <v>71803</v>
      </c>
      <c r="F504" s="43">
        <f aca="true" t="shared" si="105" ref="F504:F512">E504</f>
        <v>71803</v>
      </c>
      <c r="G504" s="43"/>
      <c r="H504" s="82"/>
      <c r="I504" s="82"/>
      <c r="J504" s="82"/>
      <c r="K504" s="86"/>
      <c r="L504" s="134"/>
      <c r="M504" s="134"/>
      <c r="N504" s="102"/>
    </row>
    <row r="505" spans="1:14" s="13" customFormat="1" ht="15" customHeight="1">
      <c r="A505" s="49"/>
      <c r="B505" s="8" t="s">
        <v>81</v>
      </c>
      <c r="C505" s="5" t="s">
        <v>125</v>
      </c>
      <c r="D505" s="43">
        <v>2870</v>
      </c>
      <c r="E505" s="43">
        <f t="shared" si="104"/>
        <v>2870</v>
      </c>
      <c r="F505" s="43"/>
      <c r="G505" s="43"/>
      <c r="H505" s="82"/>
      <c r="I505" s="82"/>
      <c r="J505" s="82">
        <f>E505</f>
        <v>2870</v>
      </c>
      <c r="K505" s="86"/>
      <c r="L505" s="134"/>
      <c r="M505" s="134"/>
      <c r="N505" s="102"/>
    </row>
    <row r="506" spans="1:14" s="13" customFormat="1" ht="15" customHeight="1">
      <c r="A506" s="49"/>
      <c r="B506" s="58" t="s">
        <v>170</v>
      </c>
      <c r="C506" s="5" t="s">
        <v>184</v>
      </c>
      <c r="D506" s="43">
        <v>161210</v>
      </c>
      <c r="E506" s="43">
        <f t="shared" si="104"/>
        <v>161210</v>
      </c>
      <c r="F506" s="43">
        <f t="shared" si="105"/>
        <v>161210</v>
      </c>
      <c r="G506" s="43"/>
      <c r="H506" s="82"/>
      <c r="I506" s="82"/>
      <c r="J506" s="82"/>
      <c r="K506" s="86"/>
      <c r="L506" s="134"/>
      <c r="M506" s="134"/>
      <c r="N506" s="102"/>
    </row>
    <row r="507" spans="1:14" s="13" customFormat="1" ht="15" customHeight="1">
      <c r="A507" s="49"/>
      <c r="B507" s="58" t="s">
        <v>278</v>
      </c>
      <c r="C507" s="5" t="s">
        <v>184</v>
      </c>
      <c r="D507" s="43">
        <v>63186</v>
      </c>
      <c r="E507" s="43">
        <f t="shared" si="104"/>
        <v>63186</v>
      </c>
      <c r="F507" s="43"/>
      <c r="G507" s="43"/>
      <c r="H507" s="82"/>
      <c r="I507" s="82"/>
      <c r="J507" s="82">
        <f>E507</f>
        <v>63186</v>
      </c>
      <c r="K507" s="86"/>
      <c r="L507" s="134"/>
      <c r="M507" s="134"/>
      <c r="N507" s="102"/>
    </row>
    <row r="508" spans="1:14" s="13" customFormat="1" ht="15" customHeight="1">
      <c r="A508" s="49"/>
      <c r="B508" s="58" t="s">
        <v>47</v>
      </c>
      <c r="C508" s="5" t="s">
        <v>184</v>
      </c>
      <c r="D508" s="43">
        <v>9821</v>
      </c>
      <c r="E508" s="43">
        <f t="shared" si="104"/>
        <v>9821</v>
      </c>
      <c r="F508" s="43"/>
      <c r="G508" s="43"/>
      <c r="H508" s="82"/>
      <c r="I508" s="82"/>
      <c r="J508" s="82">
        <f>E508</f>
        <v>9821</v>
      </c>
      <c r="K508" s="86"/>
      <c r="L508" s="134"/>
      <c r="M508" s="134"/>
      <c r="N508" s="102"/>
    </row>
    <row r="509" spans="1:14" s="13" customFormat="1" ht="15" customHeight="1">
      <c r="A509" s="49"/>
      <c r="B509" s="58" t="s">
        <v>126</v>
      </c>
      <c r="C509" s="5" t="s">
        <v>127</v>
      </c>
      <c r="D509" s="43">
        <v>27914</v>
      </c>
      <c r="E509" s="43">
        <f t="shared" si="104"/>
        <v>27914</v>
      </c>
      <c r="F509" s="43">
        <f t="shared" si="105"/>
        <v>27914</v>
      </c>
      <c r="G509" s="43"/>
      <c r="H509" s="82"/>
      <c r="I509" s="82"/>
      <c r="J509" s="82"/>
      <c r="K509" s="86"/>
      <c r="L509" s="134"/>
      <c r="M509" s="134"/>
      <c r="N509" s="102"/>
    </row>
    <row r="510" spans="1:14" s="13" customFormat="1" ht="15" customHeight="1">
      <c r="A510" s="49"/>
      <c r="B510" s="58" t="s">
        <v>279</v>
      </c>
      <c r="C510" s="5" t="s">
        <v>127</v>
      </c>
      <c r="D510" s="43">
        <v>3466</v>
      </c>
      <c r="E510" s="43">
        <f t="shared" si="104"/>
        <v>3466</v>
      </c>
      <c r="F510" s="43"/>
      <c r="G510" s="43"/>
      <c r="H510" s="82"/>
      <c r="I510" s="82"/>
      <c r="J510" s="82">
        <f>E510</f>
        <v>3466</v>
      </c>
      <c r="K510" s="86"/>
      <c r="L510" s="134"/>
      <c r="M510" s="134"/>
      <c r="N510" s="102"/>
    </row>
    <row r="511" spans="1:14" s="13" customFormat="1" ht="15" customHeight="1">
      <c r="A511" s="49"/>
      <c r="B511" s="58" t="s">
        <v>48</v>
      </c>
      <c r="C511" s="5" t="s">
        <v>127</v>
      </c>
      <c r="D511" s="43">
        <v>366</v>
      </c>
      <c r="E511" s="43">
        <f t="shared" si="104"/>
        <v>366</v>
      </c>
      <c r="F511" s="43"/>
      <c r="G511" s="43"/>
      <c r="H511" s="82"/>
      <c r="I511" s="82"/>
      <c r="J511" s="82">
        <f>E511</f>
        <v>366</v>
      </c>
      <c r="K511" s="86"/>
      <c r="L511" s="134"/>
      <c r="M511" s="134"/>
      <c r="N511" s="102"/>
    </row>
    <row r="512" spans="1:14" s="13" customFormat="1" ht="14.25" customHeight="1">
      <c r="A512" s="49"/>
      <c r="B512" s="8" t="s">
        <v>442</v>
      </c>
      <c r="C512" s="5" t="s">
        <v>443</v>
      </c>
      <c r="D512" s="43">
        <v>8000</v>
      </c>
      <c r="E512" s="43">
        <f t="shared" si="104"/>
        <v>8000</v>
      </c>
      <c r="F512" s="43">
        <f t="shared" si="105"/>
        <v>8000</v>
      </c>
      <c r="G512" s="43"/>
      <c r="H512" s="82"/>
      <c r="I512" s="82"/>
      <c r="J512" s="82"/>
      <c r="K512" s="86"/>
      <c r="L512" s="134"/>
      <c r="M512" s="134"/>
      <c r="N512" s="102"/>
    </row>
    <row r="513" spans="1:14" s="13" customFormat="1" ht="14.25" customHeight="1">
      <c r="A513" s="49"/>
      <c r="B513" s="8" t="s">
        <v>330</v>
      </c>
      <c r="C513" s="5" t="s">
        <v>443</v>
      </c>
      <c r="D513" s="43">
        <v>99668</v>
      </c>
      <c r="E513" s="43">
        <f t="shared" si="104"/>
        <v>99668</v>
      </c>
      <c r="F513" s="43"/>
      <c r="G513" s="43"/>
      <c r="H513" s="82"/>
      <c r="I513" s="82"/>
      <c r="J513" s="82">
        <f>E513</f>
        <v>99668</v>
      </c>
      <c r="K513" s="86"/>
      <c r="L513" s="134"/>
      <c r="M513" s="134"/>
      <c r="N513" s="102"/>
    </row>
    <row r="514" spans="1:14" s="13" customFormat="1" ht="14.25" customHeight="1">
      <c r="A514" s="49"/>
      <c r="B514" s="8" t="s">
        <v>49</v>
      </c>
      <c r="C514" s="5" t="s">
        <v>443</v>
      </c>
      <c r="D514" s="43">
        <v>16149</v>
      </c>
      <c r="E514" s="43">
        <f t="shared" si="104"/>
        <v>16149</v>
      </c>
      <c r="F514" s="43"/>
      <c r="G514" s="43"/>
      <c r="H514" s="82"/>
      <c r="I514" s="82"/>
      <c r="J514" s="82">
        <f>E514</f>
        <v>16149</v>
      </c>
      <c r="K514" s="86"/>
      <c r="L514" s="134"/>
      <c r="M514" s="134"/>
      <c r="N514" s="102"/>
    </row>
    <row r="515" spans="1:14" s="13" customFormat="1" ht="14.25" customHeight="1">
      <c r="A515" s="49"/>
      <c r="B515" s="8" t="s">
        <v>128</v>
      </c>
      <c r="C515" s="5" t="s">
        <v>236</v>
      </c>
      <c r="D515" s="43">
        <v>52300</v>
      </c>
      <c r="E515" s="43">
        <f t="shared" si="104"/>
        <v>52300</v>
      </c>
      <c r="F515" s="43"/>
      <c r="G515" s="43">
        <f>E515</f>
        <v>52300</v>
      </c>
      <c r="H515" s="82"/>
      <c r="I515" s="82"/>
      <c r="J515" s="82"/>
      <c r="K515" s="86"/>
      <c r="L515" s="134"/>
      <c r="M515" s="134"/>
      <c r="N515" s="102"/>
    </row>
    <row r="516" spans="1:14" s="13" customFormat="1" ht="14.25" customHeight="1">
      <c r="A516" s="49"/>
      <c r="B516" s="8" t="s">
        <v>331</v>
      </c>
      <c r="C516" s="5" t="s">
        <v>236</v>
      </c>
      <c r="D516" s="43">
        <v>935</v>
      </c>
      <c r="E516" s="43">
        <f t="shared" si="104"/>
        <v>935</v>
      </c>
      <c r="F516" s="43"/>
      <c r="G516" s="43"/>
      <c r="H516" s="82"/>
      <c r="I516" s="82"/>
      <c r="J516" s="82">
        <f>E516</f>
        <v>935</v>
      </c>
      <c r="K516" s="86"/>
      <c r="L516" s="134"/>
      <c r="M516" s="134"/>
      <c r="N516" s="102"/>
    </row>
    <row r="517" spans="1:14" s="13" customFormat="1" ht="14.25" customHeight="1">
      <c r="A517" s="49"/>
      <c r="B517" s="8" t="s">
        <v>333</v>
      </c>
      <c r="C517" s="5" t="s">
        <v>236</v>
      </c>
      <c r="D517" s="43">
        <v>165</v>
      </c>
      <c r="E517" s="43">
        <f t="shared" si="104"/>
        <v>165</v>
      </c>
      <c r="F517" s="43"/>
      <c r="G517" s="43"/>
      <c r="H517" s="82"/>
      <c r="I517" s="82"/>
      <c r="J517" s="82">
        <f>E517</f>
        <v>165</v>
      </c>
      <c r="K517" s="86"/>
      <c r="L517" s="134"/>
      <c r="M517" s="134"/>
      <c r="N517" s="102"/>
    </row>
    <row r="518" spans="1:14" s="13" customFormat="1" ht="13.5" customHeight="1">
      <c r="A518" s="49"/>
      <c r="B518" s="8" t="s">
        <v>130</v>
      </c>
      <c r="C518" s="5" t="s">
        <v>201</v>
      </c>
      <c r="D518" s="43">
        <v>23000</v>
      </c>
      <c r="E518" s="43">
        <f t="shared" si="104"/>
        <v>23000</v>
      </c>
      <c r="F518" s="43"/>
      <c r="G518" s="43">
        <f aca="true" t="shared" si="106" ref="G518:G534">E518</f>
        <v>23000</v>
      </c>
      <c r="H518" s="82"/>
      <c r="I518" s="82"/>
      <c r="J518" s="82"/>
      <c r="K518" s="86"/>
      <c r="L518" s="134"/>
      <c r="M518" s="134"/>
      <c r="N518" s="102"/>
    </row>
    <row r="519" spans="1:14" s="13" customFormat="1" ht="13.5" customHeight="1">
      <c r="A519" s="49"/>
      <c r="B519" s="8" t="s">
        <v>132</v>
      </c>
      <c r="C519" s="6" t="s">
        <v>202</v>
      </c>
      <c r="D519" s="43">
        <v>3000</v>
      </c>
      <c r="E519" s="43">
        <f t="shared" si="104"/>
        <v>3000</v>
      </c>
      <c r="F519" s="43"/>
      <c r="G519" s="43">
        <f t="shared" si="106"/>
        <v>3000</v>
      </c>
      <c r="H519" s="82"/>
      <c r="I519" s="82"/>
      <c r="J519" s="82"/>
      <c r="K519" s="86"/>
      <c r="L519" s="134"/>
      <c r="M519" s="134"/>
      <c r="N519" s="102"/>
    </row>
    <row r="520" spans="1:14" s="13" customFormat="1" ht="13.5" customHeight="1">
      <c r="A520" s="49"/>
      <c r="B520" s="8" t="s">
        <v>190</v>
      </c>
      <c r="C520" s="6" t="s">
        <v>191</v>
      </c>
      <c r="D520" s="43">
        <v>1400</v>
      </c>
      <c r="E520" s="43">
        <f t="shared" si="104"/>
        <v>1400</v>
      </c>
      <c r="F520" s="43"/>
      <c r="G520" s="43">
        <f t="shared" si="106"/>
        <v>1400</v>
      </c>
      <c r="H520" s="82"/>
      <c r="I520" s="82"/>
      <c r="J520" s="82"/>
      <c r="K520" s="86"/>
      <c r="L520" s="134"/>
      <c r="M520" s="134"/>
      <c r="N520" s="102"/>
    </row>
    <row r="521" spans="1:14" s="13" customFormat="1" ht="13.5" customHeight="1">
      <c r="A521" s="49"/>
      <c r="B521" s="8" t="s">
        <v>439</v>
      </c>
      <c r="C521" s="6" t="s">
        <v>191</v>
      </c>
      <c r="D521" s="43">
        <v>952</v>
      </c>
      <c r="E521" s="43">
        <f t="shared" si="104"/>
        <v>952</v>
      </c>
      <c r="F521" s="43"/>
      <c r="G521" s="43"/>
      <c r="H521" s="82"/>
      <c r="I521" s="82"/>
      <c r="J521" s="82">
        <f>E521</f>
        <v>952</v>
      </c>
      <c r="K521" s="86"/>
      <c r="L521" s="134"/>
      <c r="M521" s="134"/>
      <c r="N521" s="102"/>
    </row>
    <row r="522" spans="1:14" s="13" customFormat="1" ht="13.5" customHeight="1">
      <c r="A522" s="49"/>
      <c r="B522" s="8" t="s">
        <v>438</v>
      </c>
      <c r="C522" s="6" t="s">
        <v>191</v>
      </c>
      <c r="D522" s="43">
        <v>168</v>
      </c>
      <c r="E522" s="43">
        <f t="shared" si="104"/>
        <v>168</v>
      </c>
      <c r="F522" s="43"/>
      <c r="G522" s="43"/>
      <c r="H522" s="82"/>
      <c r="I522" s="82"/>
      <c r="J522" s="82">
        <f>E522</f>
        <v>168</v>
      </c>
      <c r="K522" s="86"/>
      <c r="L522" s="134"/>
      <c r="M522" s="134"/>
      <c r="N522" s="102"/>
    </row>
    <row r="523" spans="1:14" s="13" customFormat="1" ht="15" customHeight="1">
      <c r="A523" s="49"/>
      <c r="B523" s="8" t="s">
        <v>133</v>
      </c>
      <c r="C523" s="5" t="s">
        <v>203</v>
      </c>
      <c r="D523" s="43">
        <v>24100</v>
      </c>
      <c r="E523" s="43">
        <f t="shared" si="104"/>
        <v>24100</v>
      </c>
      <c r="F523" s="43"/>
      <c r="G523" s="43">
        <f t="shared" si="106"/>
        <v>24100</v>
      </c>
      <c r="H523" s="82"/>
      <c r="I523" s="82"/>
      <c r="J523" s="82"/>
      <c r="K523" s="86"/>
      <c r="L523" s="134"/>
      <c r="M523" s="134"/>
      <c r="N523" s="102"/>
    </row>
    <row r="524" spans="1:14" s="13" customFormat="1" ht="15" customHeight="1">
      <c r="A524" s="49"/>
      <c r="B524" s="8" t="s">
        <v>332</v>
      </c>
      <c r="C524" s="5" t="s">
        <v>203</v>
      </c>
      <c r="D524" s="43">
        <v>93120</v>
      </c>
      <c r="E524" s="43">
        <f t="shared" si="104"/>
        <v>93120</v>
      </c>
      <c r="F524" s="43"/>
      <c r="G524" s="43"/>
      <c r="H524" s="82"/>
      <c r="I524" s="82"/>
      <c r="J524" s="82">
        <f>E524</f>
        <v>93120</v>
      </c>
      <c r="K524" s="86"/>
      <c r="L524" s="134"/>
      <c r="M524" s="134"/>
      <c r="N524" s="102"/>
    </row>
    <row r="525" spans="1:14" s="13" customFormat="1" ht="15" customHeight="1">
      <c r="A525" s="49"/>
      <c r="B525" s="8" t="s">
        <v>50</v>
      </c>
      <c r="C525" s="5" t="s">
        <v>203</v>
      </c>
      <c r="D525" s="43">
        <v>16433</v>
      </c>
      <c r="E525" s="43">
        <f t="shared" si="104"/>
        <v>16433</v>
      </c>
      <c r="F525" s="43"/>
      <c r="G525" s="43"/>
      <c r="H525" s="82"/>
      <c r="I525" s="82"/>
      <c r="J525" s="82">
        <f>E525</f>
        <v>16433</v>
      </c>
      <c r="K525" s="86"/>
      <c r="L525" s="134"/>
      <c r="M525" s="134"/>
      <c r="N525" s="102"/>
    </row>
    <row r="526" spans="1:14" s="13" customFormat="1" ht="15" customHeight="1">
      <c r="A526" s="49"/>
      <c r="B526" s="9" t="s">
        <v>42</v>
      </c>
      <c r="C526" s="6" t="s">
        <v>445</v>
      </c>
      <c r="D526" s="43">
        <v>3060</v>
      </c>
      <c r="E526" s="43">
        <f t="shared" si="104"/>
        <v>3060</v>
      </c>
      <c r="F526" s="43"/>
      <c r="G526" s="43"/>
      <c r="H526" s="82"/>
      <c r="I526" s="82"/>
      <c r="J526" s="82">
        <f>E526</f>
        <v>3060</v>
      </c>
      <c r="K526" s="86"/>
      <c r="L526" s="134"/>
      <c r="M526" s="134"/>
      <c r="N526" s="102"/>
    </row>
    <row r="527" spans="1:14" s="13" customFormat="1" ht="15" customHeight="1">
      <c r="A527" s="49"/>
      <c r="B527" s="9" t="s">
        <v>43</v>
      </c>
      <c r="C527" s="6" t="s">
        <v>445</v>
      </c>
      <c r="D527" s="43">
        <v>540</v>
      </c>
      <c r="E527" s="43">
        <f t="shared" si="104"/>
        <v>540</v>
      </c>
      <c r="F527" s="43"/>
      <c r="G527" s="43"/>
      <c r="H527" s="82"/>
      <c r="I527" s="82"/>
      <c r="J527" s="82">
        <f>E527</f>
        <v>540</v>
      </c>
      <c r="K527" s="86"/>
      <c r="L527" s="134"/>
      <c r="M527" s="134"/>
      <c r="N527" s="102"/>
    </row>
    <row r="528" spans="1:14" s="13" customFormat="1" ht="15" customHeight="1">
      <c r="A528" s="49"/>
      <c r="B528" s="8" t="s">
        <v>293</v>
      </c>
      <c r="C528" s="5" t="s">
        <v>295</v>
      </c>
      <c r="D528" s="43">
        <v>1200</v>
      </c>
      <c r="E528" s="43">
        <f t="shared" si="104"/>
        <v>1200</v>
      </c>
      <c r="F528" s="43"/>
      <c r="G528" s="43">
        <f t="shared" si="106"/>
        <v>1200</v>
      </c>
      <c r="H528" s="82"/>
      <c r="I528" s="82"/>
      <c r="J528" s="82"/>
      <c r="K528" s="86"/>
      <c r="L528" s="134"/>
      <c r="M528" s="134"/>
      <c r="N528" s="102"/>
    </row>
    <row r="529" spans="1:14" s="13" customFormat="1" ht="15" customHeight="1">
      <c r="A529" s="49"/>
      <c r="B529" s="8" t="s">
        <v>285</v>
      </c>
      <c r="C529" s="5" t="s">
        <v>289</v>
      </c>
      <c r="D529" s="43">
        <v>2900</v>
      </c>
      <c r="E529" s="43">
        <f t="shared" si="104"/>
        <v>2900</v>
      </c>
      <c r="F529" s="43"/>
      <c r="G529" s="43">
        <f t="shared" si="106"/>
        <v>2900</v>
      </c>
      <c r="H529" s="82"/>
      <c r="I529" s="82"/>
      <c r="J529" s="82"/>
      <c r="K529" s="86"/>
      <c r="L529" s="134"/>
      <c r="M529" s="134"/>
      <c r="N529" s="102"/>
    </row>
    <row r="530" spans="1:14" s="13" customFormat="1" ht="14.25" customHeight="1">
      <c r="A530" s="49"/>
      <c r="B530" s="8" t="s">
        <v>135</v>
      </c>
      <c r="C530" s="5" t="s">
        <v>136</v>
      </c>
      <c r="D530" s="43">
        <v>2000</v>
      </c>
      <c r="E530" s="43">
        <f t="shared" si="104"/>
        <v>2000</v>
      </c>
      <c r="F530" s="43"/>
      <c r="G530" s="43">
        <f t="shared" si="106"/>
        <v>2000</v>
      </c>
      <c r="H530" s="82"/>
      <c r="I530" s="82"/>
      <c r="J530" s="82"/>
      <c r="K530" s="86"/>
      <c r="L530" s="134"/>
      <c r="M530" s="134"/>
      <c r="N530" s="102"/>
    </row>
    <row r="531" spans="1:14" s="13" customFormat="1" ht="14.25" customHeight="1">
      <c r="A531" s="49"/>
      <c r="B531" s="8" t="s">
        <v>139</v>
      </c>
      <c r="C531" s="5" t="s">
        <v>140</v>
      </c>
      <c r="D531" s="43">
        <v>38340</v>
      </c>
      <c r="E531" s="43">
        <f t="shared" si="104"/>
        <v>38340</v>
      </c>
      <c r="F531" s="43"/>
      <c r="G531" s="43">
        <f t="shared" si="106"/>
        <v>38340</v>
      </c>
      <c r="H531" s="82"/>
      <c r="I531" s="82"/>
      <c r="J531" s="82"/>
      <c r="K531" s="86"/>
      <c r="L531" s="134"/>
      <c r="M531" s="134"/>
      <c r="N531" s="102"/>
    </row>
    <row r="532" spans="1:14" s="13" customFormat="1" ht="14.25" customHeight="1">
      <c r="A532" s="49"/>
      <c r="B532" s="8" t="s">
        <v>154</v>
      </c>
      <c r="C532" s="5" t="s">
        <v>155</v>
      </c>
      <c r="D532" s="43">
        <v>3600</v>
      </c>
      <c r="E532" s="43">
        <f t="shared" si="104"/>
        <v>3600</v>
      </c>
      <c r="F532" s="43"/>
      <c r="G532" s="43">
        <f t="shared" si="106"/>
        <v>3600</v>
      </c>
      <c r="H532" s="82"/>
      <c r="I532" s="82"/>
      <c r="J532" s="82"/>
      <c r="K532" s="86"/>
      <c r="L532" s="134"/>
      <c r="M532" s="134"/>
      <c r="N532" s="102"/>
    </row>
    <row r="533" spans="1:14" s="13" customFormat="1" ht="14.25" customHeight="1">
      <c r="A533" s="49"/>
      <c r="B533" s="8" t="s">
        <v>206</v>
      </c>
      <c r="C533" s="5" t="s">
        <v>375</v>
      </c>
      <c r="D533" s="43">
        <v>3300</v>
      </c>
      <c r="E533" s="43">
        <f t="shared" si="104"/>
        <v>3300</v>
      </c>
      <c r="F533" s="43"/>
      <c r="G533" s="43">
        <f t="shared" si="106"/>
        <v>3300</v>
      </c>
      <c r="H533" s="82"/>
      <c r="I533" s="82"/>
      <c r="J533" s="82"/>
      <c r="K533" s="86"/>
      <c r="L533" s="134"/>
      <c r="M533" s="134"/>
      <c r="N533" s="102"/>
    </row>
    <row r="534" spans="1:14" s="13" customFormat="1" ht="14.25" customHeight="1">
      <c r="A534" s="49"/>
      <c r="B534" s="8" t="s">
        <v>286</v>
      </c>
      <c r="C534" s="5" t="s">
        <v>498</v>
      </c>
      <c r="D534" s="43">
        <v>3500</v>
      </c>
      <c r="E534" s="43">
        <f t="shared" si="104"/>
        <v>3500</v>
      </c>
      <c r="F534" s="43"/>
      <c r="G534" s="43">
        <f t="shared" si="106"/>
        <v>3500</v>
      </c>
      <c r="H534" s="82"/>
      <c r="I534" s="82"/>
      <c r="J534" s="82"/>
      <c r="K534" s="86"/>
      <c r="L534" s="134"/>
      <c r="M534" s="134"/>
      <c r="N534" s="102"/>
    </row>
    <row r="535" spans="1:14" s="13" customFormat="1" ht="14.25" customHeight="1">
      <c r="A535" s="49"/>
      <c r="B535" s="8" t="s">
        <v>302</v>
      </c>
      <c r="C535" s="5" t="s">
        <v>291</v>
      </c>
      <c r="D535" s="43">
        <v>265</v>
      </c>
      <c r="E535" s="43">
        <f t="shared" si="104"/>
        <v>265</v>
      </c>
      <c r="F535" s="43"/>
      <c r="G535" s="43"/>
      <c r="H535" s="82"/>
      <c r="I535" s="82"/>
      <c r="J535" s="82">
        <f>E535</f>
        <v>265</v>
      </c>
      <c r="K535" s="86"/>
      <c r="L535" s="134"/>
      <c r="M535" s="134"/>
      <c r="N535" s="102"/>
    </row>
    <row r="536" spans="1:14" s="13" customFormat="1" ht="14.25" customHeight="1">
      <c r="A536" s="49"/>
      <c r="B536" s="8" t="s">
        <v>53</v>
      </c>
      <c r="C536" s="5" t="s">
        <v>291</v>
      </c>
      <c r="D536" s="43">
        <v>47</v>
      </c>
      <c r="E536" s="43">
        <f t="shared" si="104"/>
        <v>47</v>
      </c>
      <c r="F536" s="43"/>
      <c r="G536" s="43"/>
      <c r="H536" s="82"/>
      <c r="I536" s="82"/>
      <c r="J536" s="82">
        <f>E536</f>
        <v>47</v>
      </c>
      <c r="K536" s="86"/>
      <c r="L536" s="134"/>
      <c r="M536" s="134"/>
      <c r="N536" s="102"/>
    </row>
    <row r="537" spans="1:14" s="13" customFormat="1" ht="14.25" customHeight="1">
      <c r="A537" s="49"/>
      <c r="B537" s="8" t="s">
        <v>98</v>
      </c>
      <c r="C537" s="5" t="s">
        <v>292</v>
      </c>
      <c r="D537" s="43">
        <v>1360</v>
      </c>
      <c r="E537" s="43">
        <f t="shared" si="104"/>
        <v>1360</v>
      </c>
      <c r="F537" s="43"/>
      <c r="G537" s="43"/>
      <c r="H537" s="82"/>
      <c r="I537" s="82"/>
      <c r="J537" s="82">
        <f>E537</f>
        <v>1360</v>
      </c>
      <c r="K537" s="86"/>
      <c r="L537" s="134"/>
      <c r="M537" s="134"/>
      <c r="N537" s="102"/>
    </row>
    <row r="538" spans="1:14" s="13" customFormat="1" ht="14.25" customHeight="1">
      <c r="A538" s="49"/>
      <c r="B538" s="8" t="s">
        <v>54</v>
      </c>
      <c r="C538" s="5" t="s">
        <v>292</v>
      </c>
      <c r="D538" s="43">
        <v>240</v>
      </c>
      <c r="E538" s="43">
        <f t="shared" si="104"/>
        <v>240</v>
      </c>
      <c r="F538" s="43"/>
      <c r="G538" s="43"/>
      <c r="H538" s="82"/>
      <c r="I538" s="82"/>
      <c r="J538" s="82">
        <f>E538</f>
        <v>240</v>
      </c>
      <c r="K538" s="86"/>
      <c r="L538" s="134"/>
      <c r="M538" s="134"/>
      <c r="N538" s="102"/>
    </row>
    <row r="539" spans="1:14" s="13" customFormat="1" ht="15" customHeight="1">
      <c r="A539" s="49"/>
      <c r="B539" s="8" t="s">
        <v>156</v>
      </c>
      <c r="C539" s="5" t="s">
        <v>34</v>
      </c>
      <c r="D539" s="43">
        <v>11750</v>
      </c>
      <c r="E539" s="43"/>
      <c r="F539" s="43"/>
      <c r="G539" s="43"/>
      <c r="H539" s="82"/>
      <c r="I539" s="82"/>
      <c r="J539" s="82"/>
      <c r="K539" s="86"/>
      <c r="L539" s="134">
        <f>D539</f>
        <v>11750</v>
      </c>
      <c r="M539" s="134">
        <f>L539</f>
        <v>11750</v>
      </c>
      <c r="N539" s="102"/>
    </row>
    <row r="540" spans="1:14" s="13" customFormat="1" ht="15" customHeight="1">
      <c r="A540" s="106" t="s">
        <v>103</v>
      </c>
      <c r="B540" s="100"/>
      <c r="C540" s="152" t="s">
        <v>186</v>
      </c>
      <c r="D540" s="101">
        <f>SUM(D541:D564)</f>
        <v>862454</v>
      </c>
      <c r="E540" s="101">
        <f aca="true" t="shared" si="107" ref="E540:N540">SUM(E541:E564)</f>
        <v>862454</v>
      </c>
      <c r="F540" s="101">
        <f t="shared" si="107"/>
        <v>0</v>
      </c>
      <c r="G540" s="101">
        <f t="shared" si="107"/>
        <v>0</v>
      </c>
      <c r="H540" s="101">
        <f t="shared" si="107"/>
        <v>0</v>
      </c>
      <c r="I540" s="101">
        <f t="shared" si="107"/>
        <v>0</v>
      </c>
      <c r="J540" s="101">
        <f t="shared" si="107"/>
        <v>862454</v>
      </c>
      <c r="K540" s="101">
        <f t="shared" si="107"/>
        <v>0</v>
      </c>
      <c r="L540" s="101">
        <f t="shared" si="107"/>
        <v>0</v>
      </c>
      <c r="M540" s="101">
        <f t="shared" si="107"/>
        <v>0</v>
      </c>
      <c r="N540" s="129">
        <f t="shared" si="107"/>
        <v>0</v>
      </c>
    </row>
    <row r="541" spans="1:14" s="13" customFormat="1" ht="15" customHeight="1">
      <c r="A541" s="49"/>
      <c r="B541" s="8" t="s">
        <v>277</v>
      </c>
      <c r="C541" s="5" t="s">
        <v>337</v>
      </c>
      <c r="D541" s="43">
        <v>26010</v>
      </c>
      <c r="E541" s="43">
        <f>D541</f>
        <v>26010</v>
      </c>
      <c r="F541" s="43"/>
      <c r="G541" s="82"/>
      <c r="H541" s="82"/>
      <c r="I541" s="82"/>
      <c r="J541" s="82">
        <f>E541</f>
        <v>26010</v>
      </c>
      <c r="K541" s="86"/>
      <c r="L541" s="134"/>
      <c r="M541" s="134"/>
      <c r="N541" s="102"/>
    </row>
    <row r="542" spans="1:14" s="13" customFormat="1" ht="15" customHeight="1">
      <c r="A542" s="49"/>
      <c r="B542" s="8" t="s">
        <v>46</v>
      </c>
      <c r="C542" s="5" t="s">
        <v>337</v>
      </c>
      <c r="D542" s="43">
        <v>4590</v>
      </c>
      <c r="E542" s="43">
        <f>D542</f>
        <v>4590</v>
      </c>
      <c r="F542" s="43"/>
      <c r="G542" s="82"/>
      <c r="H542" s="82"/>
      <c r="I542" s="82"/>
      <c r="J542" s="82">
        <f aca="true" t="shared" si="108" ref="J542:J548">E542</f>
        <v>4590</v>
      </c>
      <c r="K542" s="86"/>
      <c r="L542" s="134"/>
      <c r="M542" s="134"/>
      <c r="N542" s="102"/>
    </row>
    <row r="543" spans="1:14" s="13" customFormat="1" ht="15" customHeight="1">
      <c r="A543" s="49"/>
      <c r="B543" s="8" t="s">
        <v>278</v>
      </c>
      <c r="C543" s="5" t="s">
        <v>184</v>
      </c>
      <c r="D543" s="43">
        <v>27340</v>
      </c>
      <c r="E543" s="43">
        <f aca="true" t="shared" si="109" ref="E543:E564">D543</f>
        <v>27340</v>
      </c>
      <c r="F543" s="43"/>
      <c r="G543" s="82"/>
      <c r="H543" s="82"/>
      <c r="I543" s="82"/>
      <c r="J543" s="82">
        <f t="shared" si="108"/>
        <v>27340</v>
      </c>
      <c r="K543" s="86"/>
      <c r="L543" s="134"/>
      <c r="M543" s="134"/>
      <c r="N543" s="102"/>
    </row>
    <row r="544" spans="1:14" s="13" customFormat="1" ht="15" customHeight="1">
      <c r="A544" s="49"/>
      <c r="B544" s="8" t="s">
        <v>47</v>
      </c>
      <c r="C544" s="5" t="s">
        <v>184</v>
      </c>
      <c r="D544" s="43">
        <v>4818</v>
      </c>
      <c r="E544" s="43">
        <f t="shared" si="109"/>
        <v>4818</v>
      </c>
      <c r="F544" s="43"/>
      <c r="G544" s="82"/>
      <c r="H544" s="82"/>
      <c r="I544" s="82"/>
      <c r="J544" s="82">
        <f t="shared" si="108"/>
        <v>4818</v>
      </c>
      <c r="K544" s="86"/>
      <c r="L544" s="134"/>
      <c r="M544" s="134"/>
      <c r="N544" s="102"/>
    </row>
    <row r="545" spans="1:14" s="13" customFormat="1" ht="15" customHeight="1">
      <c r="A545" s="49"/>
      <c r="B545" s="8" t="s">
        <v>279</v>
      </c>
      <c r="C545" s="5" t="s">
        <v>127</v>
      </c>
      <c r="D545" s="43">
        <v>4514</v>
      </c>
      <c r="E545" s="43">
        <f t="shared" si="109"/>
        <v>4514</v>
      </c>
      <c r="F545" s="43"/>
      <c r="G545" s="82"/>
      <c r="H545" s="82"/>
      <c r="I545" s="82"/>
      <c r="J545" s="82">
        <f t="shared" si="108"/>
        <v>4514</v>
      </c>
      <c r="K545" s="86"/>
      <c r="L545" s="134"/>
      <c r="M545" s="134"/>
      <c r="N545" s="102"/>
    </row>
    <row r="546" spans="1:14" s="13" customFormat="1" ht="15" customHeight="1">
      <c r="A546" s="49"/>
      <c r="B546" s="8" t="s">
        <v>48</v>
      </c>
      <c r="C546" s="5" t="s">
        <v>127</v>
      </c>
      <c r="D546" s="43">
        <v>811</v>
      </c>
      <c r="E546" s="43">
        <f t="shared" si="109"/>
        <v>811</v>
      </c>
      <c r="F546" s="43"/>
      <c r="G546" s="82"/>
      <c r="H546" s="82"/>
      <c r="I546" s="82"/>
      <c r="J546" s="82">
        <f t="shared" si="108"/>
        <v>811</v>
      </c>
      <c r="K546" s="86"/>
      <c r="L546" s="134"/>
      <c r="M546" s="134"/>
      <c r="N546" s="102"/>
    </row>
    <row r="547" spans="1:14" s="13" customFormat="1" ht="15" customHeight="1">
      <c r="A547" s="49"/>
      <c r="B547" s="8" t="s">
        <v>330</v>
      </c>
      <c r="C547" s="5" t="s">
        <v>443</v>
      </c>
      <c r="D547" s="43">
        <v>177519</v>
      </c>
      <c r="E547" s="43">
        <f t="shared" si="109"/>
        <v>177519</v>
      </c>
      <c r="F547" s="43"/>
      <c r="G547" s="82"/>
      <c r="H547" s="82"/>
      <c r="I547" s="82"/>
      <c r="J547" s="82">
        <f t="shared" si="108"/>
        <v>177519</v>
      </c>
      <c r="K547" s="86"/>
      <c r="L547" s="134"/>
      <c r="M547" s="134"/>
      <c r="N547" s="102"/>
    </row>
    <row r="548" spans="1:14" s="13" customFormat="1" ht="15" customHeight="1">
      <c r="A548" s="49"/>
      <c r="B548" s="8" t="s">
        <v>49</v>
      </c>
      <c r="C548" s="5" t="s">
        <v>443</v>
      </c>
      <c r="D548" s="43">
        <v>31328</v>
      </c>
      <c r="E548" s="43">
        <f t="shared" si="109"/>
        <v>31328</v>
      </c>
      <c r="F548" s="43"/>
      <c r="G548" s="82"/>
      <c r="H548" s="82"/>
      <c r="I548" s="82"/>
      <c r="J548" s="82">
        <f t="shared" si="108"/>
        <v>31328</v>
      </c>
      <c r="K548" s="86"/>
      <c r="L548" s="134"/>
      <c r="M548" s="134"/>
      <c r="N548" s="102"/>
    </row>
    <row r="549" spans="1:14" s="13" customFormat="1" ht="15" customHeight="1">
      <c r="A549" s="49"/>
      <c r="B549" s="8" t="s">
        <v>331</v>
      </c>
      <c r="C549" s="5" t="s">
        <v>236</v>
      </c>
      <c r="D549" s="43">
        <v>5477</v>
      </c>
      <c r="E549" s="43">
        <f t="shared" si="109"/>
        <v>5477</v>
      </c>
      <c r="F549" s="43"/>
      <c r="G549" s="82"/>
      <c r="H549" s="82"/>
      <c r="I549" s="82"/>
      <c r="J549" s="82">
        <f aca="true" t="shared" si="110" ref="J549:J564">E549</f>
        <v>5477</v>
      </c>
      <c r="K549" s="86"/>
      <c r="L549" s="134"/>
      <c r="M549" s="134"/>
      <c r="N549" s="102"/>
    </row>
    <row r="550" spans="1:14" s="13" customFormat="1" ht="15" customHeight="1">
      <c r="A550" s="49"/>
      <c r="B550" s="8" t="s">
        <v>333</v>
      </c>
      <c r="C550" s="5" t="s">
        <v>236</v>
      </c>
      <c r="D550" s="43">
        <v>966</v>
      </c>
      <c r="E550" s="43">
        <f t="shared" si="109"/>
        <v>966</v>
      </c>
      <c r="F550" s="43"/>
      <c r="G550" s="82"/>
      <c r="H550" s="82"/>
      <c r="I550" s="82"/>
      <c r="J550" s="82">
        <f t="shared" si="110"/>
        <v>966</v>
      </c>
      <c r="K550" s="86"/>
      <c r="L550" s="134"/>
      <c r="M550" s="134"/>
      <c r="N550" s="102"/>
    </row>
    <row r="551" spans="1:14" s="13" customFormat="1" ht="15" customHeight="1">
      <c r="A551" s="49"/>
      <c r="B551" s="8" t="s">
        <v>332</v>
      </c>
      <c r="C551" s="5" t="s">
        <v>203</v>
      </c>
      <c r="D551" s="43">
        <v>472380</v>
      </c>
      <c r="E551" s="43">
        <f t="shared" si="109"/>
        <v>472380</v>
      </c>
      <c r="F551" s="43"/>
      <c r="G551" s="82"/>
      <c r="H551" s="82"/>
      <c r="I551" s="82"/>
      <c r="J551" s="82">
        <f t="shared" si="110"/>
        <v>472380</v>
      </c>
      <c r="K551" s="86"/>
      <c r="L551" s="134"/>
      <c r="M551" s="134"/>
      <c r="N551" s="102"/>
    </row>
    <row r="552" spans="1:14" s="13" customFormat="1" ht="15" customHeight="1">
      <c r="A552" s="49"/>
      <c r="B552" s="8" t="s">
        <v>50</v>
      </c>
      <c r="C552" s="5" t="s">
        <v>203</v>
      </c>
      <c r="D552" s="43">
        <v>83362</v>
      </c>
      <c r="E552" s="43">
        <f t="shared" si="109"/>
        <v>83362</v>
      </c>
      <c r="F552" s="43"/>
      <c r="G552" s="82"/>
      <c r="H552" s="82"/>
      <c r="I552" s="82"/>
      <c r="J552" s="82">
        <f t="shared" si="110"/>
        <v>83362</v>
      </c>
      <c r="K552" s="86"/>
      <c r="L552" s="134"/>
      <c r="M552" s="134"/>
      <c r="N552" s="102"/>
    </row>
    <row r="553" spans="1:14" s="13" customFormat="1" ht="15" customHeight="1">
      <c r="A553" s="49"/>
      <c r="B553" s="8" t="s">
        <v>42</v>
      </c>
      <c r="C553" s="5" t="s">
        <v>369</v>
      </c>
      <c r="D553" s="43">
        <v>5100</v>
      </c>
      <c r="E553" s="43">
        <f t="shared" si="109"/>
        <v>5100</v>
      </c>
      <c r="F553" s="43"/>
      <c r="G553" s="82"/>
      <c r="H553" s="82"/>
      <c r="I553" s="82"/>
      <c r="J553" s="82">
        <f t="shared" si="110"/>
        <v>5100</v>
      </c>
      <c r="K553" s="86"/>
      <c r="L553" s="134"/>
      <c r="M553" s="134"/>
      <c r="N553" s="102"/>
    </row>
    <row r="554" spans="1:14" s="13" customFormat="1" ht="15" customHeight="1">
      <c r="A554" s="49"/>
      <c r="B554" s="8" t="s">
        <v>43</v>
      </c>
      <c r="C554" s="5" t="s">
        <v>369</v>
      </c>
      <c r="D554" s="43">
        <v>900</v>
      </c>
      <c r="E554" s="43">
        <f t="shared" si="109"/>
        <v>900</v>
      </c>
      <c r="F554" s="43"/>
      <c r="G554" s="82"/>
      <c r="H554" s="82"/>
      <c r="I554" s="82"/>
      <c r="J554" s="82">
        <f t="shared" si="110"/>
        <v>900</v>
      </c>
      <c r="K554" s="86"/>
      <c r="L554" s="134"/>
      <c r="M554" s="134"/>
      <c r="N554" s="102"/>
    </row>
    <row r="555" spans="1:14" s="13" customFormat="1" ht="15" customHeight="1">
      <c r="A555" s="49"/>
      <c r="B555" s="8" t="s">
        <v>248</v>
      </c>
      <c r="C555" s="5" t="s">
        <v>289</v>
      </c>
      <c r="D555" s="43">
        <v>1326</v>
      </c>
      <c r="E555" s="43">
        <f t="shared" si="109"/>
        <v>1326</v>
      </c>
      <c r="F555" s="43"/>
      <c r="G555" s="82"/>
      <c r="H555" s="82"/>
      <c r="I555" s="82"/>
      <c r="J555" s="82">
        <f t="shared" si="110"/>
        <v>1326</v>
      </c>
      <c r="K555" s="86"/>
      <c r="L555" s="134"/>
      <c r="M555" s="134"/>
      <c r="N555" s="102"/>
    </row>
    <row r="556" spans="1:14" s="13" customFormat="1" ht="15" customHeight="1">
      <c r="A556" s="49"/>
      <c r="B556" s="8" t="s">
        <v>249</v>
      </c>
      <c r="C556" s="5" t="s">
        <v>289</v>
      </c>
      <c r="D556" s="43">
        <v>234</v>
      </c>
      <c r="E556" s="43">
        <f t="shared" si="109"/>
        <v>234</v>
      </c>
      <c r="F556" s="43"/>
      <c r="G556" s="82"/>
      <c r="H556" s="82"/>
      <c r="I556" s="82"/>
      <c r="J556" s="82">
        <f t="shared" si="110"/>
        <v>234</v>
      </c>
      <c r="K556" s="86"/>
      <c r="L556" s="134"/>
      <c r="M556" s="134"/>
      <c r="N556" s="102"/>
    </row>
    <row r="557" spans="1:14" s="13" customFormat="1" ht="15" customHeight="1">
      <c r="A557" s="49"/>
      <c r="B557" s="8" t="s">
        <v>51</v>
      </c>
      <c r="C557" s="5" t="s">
        <v>300</v>
      </c>
      <c r="D557" s="43">
        <v>5100</v>
      </c>
      <c r="E557" s="43">
        <f t="shared" si="109"/>
        <v>5100</v>
      </c>
      <c r="F557" s="43"/>
      <c r="G557" s="82"/>
      <c r="H557" s="82"/>
      <c r="I557" s="82"/>
      <c r="J557" s="82">
        <f t="shared" si="110"/>
        <v>5100</v>
      </c>
      <c r="K557" s="86"/>
      <c r="L557" s="134"/>
      <c r="M557" s="134"/>
      <c r="N557" s="102"/>
    </row>
    <row r="558" spans="1:14" s="13" customFormat="1" ht="15" customHeight="1">
      <c r="A558" s="49"/>
      <c r="B558" s="8" t="s">
        <v>52</v>
      </c>
      <c r="C558" s="5" t="s">
        <v>300</v>
      </c>
      <c r="D558" s="43">
        <v>900</v>
      </c>
      <c r="E558" s="43">
        <f t="shared" si="109"/>
        <v>900</v>
      </c>
      <c r="F558" s="43"/>
      <c r="G558" s="82"/>
      <c r="H558" s="82"/>
      <c r="I558" s="82"/>
      <c r="J558" s="82">
        <f t="shared" si="110"/>
        <v>900</v>
      </c>
      <c r="K558" s="86"/>
      <c r="L558" s="134"/>
      <c r="M558" s="134"/>
      <c r="N558" s="102"/>
    </row>
    <row r="559" spans="1:14" s="13" customFormat="1" ht="15" customHeight="1">
      <c r="A559" s="49"/>
      <c r="B559" s="8" t="s">
        <v>35</v>
      </c>
      <c r="C559" s="5" t="s">
        <v>136</v>
      </c>
      <c r="D559" s="43">
        <v>408</v>
      </c>
      <c r="E559" s="43">
        <f t="shared" si="109"/>
        <v>408</v>
      </c>
      <c r="F559" s="43"/>
      <c r="G559" s="82"/>
      <c r="H559" s="82"/>
      <c r="I559" s="82"/>
      <c r="J559" s="82">
        <f t="shared" si="110"/>
        <v>408</v>
      </c>
      <c r="K559" s="86"/>
      <c r="L559" s="134"/>
      <c r="M559" s="134"/>
      <c r="N559" s="102"/>
    </row>
    <row r="560" spans="1:14" s="13" customFormat="1" ht="15" customHeight="1">
      <c r="A560" s="49"/>
      <c r="B560" s="8" t="s">
        <v>36</v>
      </c>
      <c r="C560" s="5" t="s">
        <v>136</v>
      </c>
      <c r="D560" s="43">
        <v>72</v>
      </c>
      <c r="E560" s="43">
        <f t="shared" si="109"/>
        <v>72</v>
      </c>
      <c r="F560" s="43"/>
      <c r="G560" s="82"/>
      <c r="H560" s="82"/>
      <c r="I560" s="82"/>
      <c r="J560" s="82">
        <f t="shared" si="110"/>
        <v>72</v>
      </c>
      <c r="K560" s="86"/>
      <c r="L560" s="134"/>
      <c r="M560" s="134"/>
      <c r="N560" s="102"/>
    </row>
    <row r="561" spans="1:14" s="13" customFormat="1" ht="15" customHeight="1">
      <c r="A561" s="49"/>
      <c r="B561" s="8" t="s">
        <v>302</v>
      </c>
      <c r="C561" s="5" t="s">
        <v>291</v>
      </c>
      <c r="D561" s="43">
        <v>342</v>
      </c>
      <c r="E561" s="43">
        <f t="shared" si="109"/>
        <v>342</v>
      </c>
      <c r="F561" s="43"/>
      <c r="G561" s="82"/>
      <c r="H561" s="82"/>
      <c r="I561" s="82"/>
      <c r="J561" s="82">
        <f t="shared" si="110"/>
        <v>342</v>
      </c>
      <c r="K561" s="86"/>
      <c r="L561" s="134"/>
      <c r="M561" s="134"/>
      <c r="N561" s="102"/>
    </row>
    <row r="562" spans="1:14" s="13" customFormat="1" ht="15" customHeight="1">
      <c r="A562" s="49"/>
      <c r="B562" s="8" t="s">
        <v>53</v>
      </c>
      <c r="C562" s="5" t="s">
        <v>291</v>
      </c>
      <c r="D562" s="43">
        <v>61</v>
      </c>
      <c r="E562" s="43">
        <f t="shared" si="109"/>
        <v>61</v>
      </c>
      <c r="F562" s="43"/>
      <c r="G562" s="82"/>
      <c r="H562" s="82"/>
      <c r="I562" s="82"/>
      <c r="J562" s="82">
        <f t="shared" si="110"/>
        <v>61</v>
      </c>
      <c r="K562" s="86"/>
      <c r="L562" s="134"/>
      <c r="M562" s="134"/>
      <c r="N562" s="102"/>
    </row>
    <row r="563" spans="1:14" s="13" customFormat="1" ht="15" customHeight="1">
      <c r="A563" s="49"/>
      <c r="B563" s="8" t="s">
        <v>98</v>
      </c>
      <c r="C563" s="5" t="s">
        <v>292</v>
      </c>
      <c r="D563" s="43">
        <v>7562</v>
      </c>
      <c r="E563" s="43">
        <f t="shared" si="109"/>
        <v>7562</v>
      </c>
      <c r="F563" s="43"/>
      <c r="G563" s="82"/>
      <c r="H563" s="82"/>
      <c r="I563" s="82"/>
      <c r="J563" s="82">
        <f t="shared" si="110"/>
        <v>7562</v>
      </c>
      <c r="K563" s="86"/>
      <c r="L563" s="134"/>
      <c r="M563" s="134"/>
      <c r="N563" s="102"/>
    </row>
    <row r="564" spans="1:14" s="13" customFormat="1" ht="15" customHeight="1">
      <c r="A564" s="49"/>
      <c r="B564" s="8" t="s">
        <v>54</v>
      </c>
      <c r="C564" s="5" t="s">
        <v>292</v>
      </c>
      <c r="D564" s="43">
        <v>1334</v>
      </c>
      <c r="E564" s="43">
        <f t="shared" si="109"/>
        <v>1334</v>
      </c>
      <c r="F564" s="43"/>
      <c r="G564" s="82"/>
      <c r="H564" s="82"/>
      <c r="I564" s="82"/>
      <c r="J564" s="82">
        <f t="shared" si="110"/>
        <v>1334</v>
      </c>
      <c r="K564" s="86"/>
      <c r="L564" s="134"/>
      <c r="M564" s="134"/>
      <c r="N564" s="102"/>
    </row>
    <row r="565" spans="1:14" s="12" customFormat="1" ht="21" customHeight="1">
      <c r="A565" s="62" t="s">
        <v>306</v>
      </c>
      <c r="B565" s="59"/>
      <c r="C565" s="30" t="s">
        <v>307</v>
      </c>
      <c r="D565" s="84">
        <f>D566+D584+D606+D618+D620+D624+D626</f>
        <v>2948089</v>
      </c>
      <c r="E565" s="84">
        <f aca="true" t="shared" si="111" ref="E565:N565">E566+E584+E606+E620+E624+E626+E618</f>
        <v>2797582</v>
      </c>
      <c r="F565" s="84">
        <f t="shared" si="111"/>
        <v>2119373</v>
      </c>
      <c r="G565" s="84">
        <f t="shared" si="111"/>
        <v>567149</v>
      </c>
      <c r="H565" s="84">
        <f t="shared" si="111"/>
        <v>84620</v>
      </c>
      <c r="I565" s="84">
        <f t="shared" si="111"/>
        <v>26440</v>
      </c>
      <c r="J565" s="84">
        <f t="shared" si="111"/>
        <v>0</v>
      </c>
      <c r="K565" s="84">
        <f t="shared" si="111"/>
        <v>0</v>
      </c>
      <c r="L565" s="84">
        <f t="shared" si="111"/>
        <v>150507</v>
      </c>
      <c r="M565" s="84">
        <f t="shared" si="111"/>
        <v>150507</v>
      </c>
      <c r="N565" s="85">
        <f t="shared" si="111"/>
        <v>0</v>
      </c>
    </row>
    <row r="566" spans="1:14" s="13" customFormat="1" ht="24" customHeight="1">
      <c r="A566" s="47" t="s">
        <v>308</v>
      </c>
      <c r="B566" s="53"/>
      <c r="C566" s="39" t="s">
        <v>309</v>
      </c>
      <c r="D566" s="80">
        <f>SUM(D567:D583)</f>
        <v>1211304</v>
      </c>
      <c r="E566" s="80">
        <f aca="true" t="shared" si="112" ref="E566:N566">SUM(E567:E583)</f>
        <v>1211304</v>
      </c>
      <c r="F566" s="80">
        <f t="shared" si="112"/>
        <v>929044</v>
      </c>
      <c r="G566" s="80">
        <f t="shared" si="112"/>
        <v>282260</v>
      </c>
      <c r="H566" s="80">
        <f t="shared" si="112"/>
        <v>0</v>
      </c>
      <c r="I566" s="80">
        <f t="shared" si="112"/>
        <v>0</v>
      </c>
      <c r="J566" s="80">
        <f t="shared" si="112"/>
        <v>0</v>
      </c>
      <c r="K566" s="80">
        <f t="shared" si="112"/>
        <v>0</v>
      </c>
      <c r="L566" s="80">
        <f t="shared" si="112"/>
        <v>0</v>
      </c>
      <c r="M566" s="80">
        <f t="shared" si="112"/>
        <v>0</v>
      </c>
      <c r="N566" s="81">
        <f t="shared" si="112"/>
        <v>0</v>
      </c>
    </row>
    <row r="567" spans="1:14" s="13" customFormat="1" ht="15.75" customHeight="1">
      <c r="A567" s="49"/>
      <c r="B567" s="8" t="s">
        <v>121</v>
      </c>
      <c r="C567" s="5" t="s">
        <v>337</v>
      </c>
      <c r="D567" s="43">
        <v>742861</v>
      </c>
      <c r="E567" s="43">
        <f aca="true" t="shared" si="113" ref="E567:E583">D567</f>
        <v>742861</v>
      </c>
      <c r="F567" s="43">
        <f>E567</f>
        <v>742861</v>
      </c>
      <c r="G567" s="82"/>
      <c r="H567" s="83"/>
      <c r="I567" s="83"/>
      <c r="J567" s="83"/>
      <c r="K567" s="86"/>
      <c r="L567" s="134"/>
      <c r="M567" s="134"/>
      <c r="N567" s="102"/>
    </row>
    <row r="568" spans="1:14" s="13" customFormat="1" ht="15.75" customHeight="1">
      <c r="A568" s="49"/>
      <c r="B568" s="8" t="s">
        <v>124</v>
      </c>
      <c r="C568" s="5" t="s">
        <v>125</v>
      </c>
      <c r="D568" s="43">
        <v>51883</v>
      </c>
      <c r="E568" s="43">
        <f t="shared" si="113"/>
        <v>51883</v>
      </c>
      <c r="F568" s="43">
        <f>E568</f>
        <v>51883</v>
      </c>
      <c r="G568" s="82"/>
      <c r="H568" s="83"/>
      <c r="I568" s="83"/>
      <c r="J568" s="83"/>
      <c r="K568" s="86"/>
      <c r="L568" s="134"/>
      <c r="M568" s="134"/>
      <c r="N568" s="102"/>
    </row>
    <row r="569" spans="1:14" s="13" customFormat="1" ht="15" customHeight="1">
      <c r="A569" s="49"/>
      <c r="B569" s="58" t="s">
        <v>150</v>
      </c>
      <c r="C569" s="5" t="s">
        <v>184</v>
      </c>
      <c r="D569" s="43">
        <v>123697</v>
      </c>
      <c r="E569" s="43">
        <f t="shared" si="113"/>
        <v>123697</v>
      </c>
      <c r="F569" s="43">
        <f>E569</f>
        <v>123697</v>
      </c>
      <c r="G569" s="82"/>
      <c r="H569" s="83"/>
      <c r="I569" s="83"/>
      <c r="J569" s="83"/>
      <c r="K569" s="86"/>
      <c r="L569" s="134"/>
      <c r="M569" s="134"/>
      <c r="N569" s="102"/>
    </row>
    <row r="570" spans="1:14" s="13" customFormat="1" ht="16.5" customHeight="1">
      <c r="A570" s="49"/>
      <c r="B570" s="58" t="s">
        <v>126</v>
      </c>
      <c r="C570" s="5" t="s">
        <v>127</v>
      </c>
      <c r="D570" s="43">
        <v>10603</v>
      </c>
      <c r="E570" s="43">
        <f t="shared" si="113"/>
        <v>10603</v>
      </c>
      <c r="F570" s="43">
        <f>E570</f>
        <v>10603</v>
      </c>
      <c r="G570" s="82"/>
      <c r="H570" s="83"/>
      <c r="I570" s="83"/>
      <c r="J570" s="83"/>
      <c r="K570" s="86"/>
      <c r="L570" s="134"/>
      <c r="M570" s="134"/>
      <c r="N570" s="102"/>
    </row>
    <row r="571" spans="1:14" s="13" customFormat="1" ht="16.5" customHeight="1">
      <c r="A571" s="49"/>
      <c r="B571" s="58" t="s">
        <v>128</v>
      </c>
      <c r="C571" s="5" t="s">
        <v>236</v>
      </c>
      <c r="D571" s="43">
        <v>43027</v>
      </c>
      <c r="E571" s="43">
        <f t="shared" si="113"/>
        <v>43027</v>
      </c>
      <c r="F571" s="43"/>
      <c r="G571" s="82">
        <f>E571</f>
        <v>43027</v>
      </c>
      <c r="H571" s="83"/>
      <c r="I571" s="83"/>
      <c r="J571" s="83"/>
      <c r="K571" s="86"/>
      <c r="L571" s="134"/>
      <c r="M571" s="134"/>
      <c r="N571" s="102"/>
    </row>
    <row r="572" spans="1:14" s="13" customFormat="1" ht="14.25" customHeight="1">
      <c r="A572" s="49"/>
      <c r="B572" s="58" t="s">
        <v>130</v>
      </c>
      <c r="C572" s="5" t="s">
        <v>201</v>
      </c>
      <c r="D572" s="43">
        <v>6787</v>
      </c>
      <c r="E572" s="43">
        <f t="shared" si="113"/>
        <v>6787</v>
      </c>
      <c r="F572" s="43"/>
      <c r="G572" s="82">
        <f aca="true" t="shared" si="114" ref="G572:G583">E572</f>
        <v>6787</v>
      </c>
      <c r="H572" s="83"/>
      <c r="I572" s="83"/>
      <c r="J572" s="83"/>
      <c r="K572" s="86"/>
      <c r="L572" s="134"/>
      <c r="M572" s="134"/>
      <c r="N572" s="102"/>
    </row>
    <row r="573" spans="1:14" s="13" customFormat="1" ht="15.75" customHeight="1">
      <c r="A573" s="49"/>
      <c r="B573" s="58" t="s">
        <v>132</v>
      </c>
      <c r="C573" s="5" t="s">
        <v>202</v>
      </c>
      <c r="D573" s="43">
        <v>155822</v>
      </c>
      <c r="E573" s="43">
        <f t="shared" si="113"/>
        <v>155822</v>
      </c>
      <c r="F573" s="43"/>
      <c r="G573" s="82">
        <f t="shared" si="114"/>
        <v>155822</v>
      </c>
      <c r="H573" s="83"/>
      <c r="I573" s="83"/>
      <c r="J573" s="83"/>
      <c r="K573" s="86"/>
      <c r="L573" s="134"/>
      <c r="M573" s="134"/>
      <c r="N573" s="102"/>
    </row>
    <row r="574" spans="1:14" s="13" customFormat="1" ht="15.75" customHeight="1">
      <c r="A574" s="49"/>
      <c r="B574" s="58" t="s">
        <v>190</v>
      </c>
      <c r="C574" s="5" t="s">
        <v>191</v>
      </c>
      <c r="D574" s="43">
        <v>1559</v>
      </c>
      <c r="E574" s="43">
        <f t="shared" si="113"/>
        <v>1559</v>
      </c>
      <c r="F574" s="43"/>
      <c r="G574" s="82">
        <f t="shared" si="114"/>
        <v>1559</v>
      </c>
      <c r="H574" s="83"/>
      <c r="I574" s="83"/>
      <c r="J574" s="83"/>
      <c r="K574" s="86"/>
      <c r="L574" s="134"/>
      <c r="M574" s="134"/>
      <c r="N574" s="102"/>
    </row>
    <row r="575" spans="1:14" s="13" customFormat="1" ht="15" customHeight="1">
      <c r="A575" s="49"/>
      <c r="B575" s="58" t="s">
        <v>133</v>
      </c>
      <c r="C575" s="5" t="s">
        <v>203</v>
      </c>
      <c r="D575" s="43">
        <v>13671</v>
      </c>
      <c r="E575" s="43">
        <f t="shared" si="113"/>
        <v>13671</v>
      </c>
      <c r="F575" s="43"/>
      <c r="G575" s="82">
        <f t="shared" si="114"/>
        <v>13671</v>
      </c>
      <c r="H575" s="83"/>
      <c r="I575" s="83"/>
      <c r="J575" s="83"/>
      <c r="K575" s="86"/>
      <c r="L575" s="134"/>
      <c r="M575" s="134"/>
      <c r="N575" s="102"/>
    </row>
    <row r="576" spans="1:14" s="13" customFormat="1" ht="15" customHeight="1">
      <c r="A576" s="49"/>
      <c r="B576" s="58" t="s">
        <v>444</v>
      </c>
      <c r="C576" s="6" t="s">
        <v>445</v>
      </c>
      <c r="D576" s="43">
        <v>935</v>
      </c>
      <c r="E576" s="43">
        <f t="shared" si="113"/>
        <v>935</v>
      </c>
      <c r="F576" s="43"/>
      <c r="G576" s="82">
        <f t="shared" si="114"/>
        <v>935</v>
      </c>
      <c r="H576" s="83"/>
      <c r="I576" s="83"/>
      <c r="J576" s="83"/>
      <c r="K576" s="86"/>
      <c r="L576" s="134"/>
      <c r="M576" s="134"/>
      <c r="N576" s="102"/>
    </row>
    <row r="577" spans="1:14" s="13" customFormat="1" ht="15" customHeight="1">
      <c r="A577" s="49"/>
      <c r="B577" s="58" t="s">
        <v>285</v>
      </c>
      <c r="C577" s="5" t="s">
        <v>289</v>
      </c>
      <c r="D577" s="43">
        <v>1039</v>
      </c>
      <c r="E577" s="43">
        <f t="shared" si="113"/>
        <v>1039</v>
      </c>
      <c r="F577" s="43"/>
      <c r="G577" s="82">
        <f t="shared" si="114"/>
        <v>1039</v>
      </c>
      <c r="H577" s="83"/>
      <c r="I577" s="83"/>
      <c r="J577" s="83"/>
      <c r="K577" s="86"/>
      <c r="L577" s="134"/>
      <c r="M577" s="134"/>
      <c r="N577" s="102"/>
    </row>
    <row r="578" spans="1:14" s="13" customFormat="1" ht="14.25" customHeight="1">
      <c r="A578" s="49"/>
      <c r="B578" s="58" t="s">
        <v>135</v>
      </c>
      <c r="C578" s="5" t="s">
        <v>136</v>
      </c>
      <c r="D578" s="43">
        <v>3377</v>
      </c>
      <c r="E578" s="43">
        <f t="shared" si="113"/>
        <v>3377</v>
      </c>
      <c r="F578" s="43"/>
      <c r="G578" s="82">
        <f t="shared" si="114"/>
        <v>3377</v>
      </c>
      <c r="H578" s="83"/>
      <c r="I578" s="83"/>
      <c r="J578" s="83"/>
      <c r="K578" s="86"/>
      <c r="L578" s="134"/>
      <c r="M578" s="134"/>
      <c r="N578" s="102"/>
    </row>
    <row r="579" spans="1:14" s="13" customFormat="1" ht="13.5" customHeight="1">
      <c r="A579" s="49"/>
      <c r="B579" s="58" t="s">
        <v>139</v>
      </c>
      <c r="C579" s="5" t="s">
        <v>140</v>
      </c>
      <c r="D579" s="43">
        <v>40663</v>
      </c>
      <c r="E579" s="43">
        <f t="shared" si="113"/>
        <v>40663</v>
      </c>
      <c r="F579" s="43"/>
      <c r="G579" s="82">
        <f t="shared" si="114"/>
        <v>40663</v>
      </c>
      <c r="H579" s="83"/>
      <c r="I579" s="83"/>
      <c r="J579" s="83"/>
      <c r="K579" s="86"/>
      <c r="L579" s="134"/>
      <c r="M579" s="134"/>
      <c r="N579" s="102"/>
    </row>
    <row r="580" spans="1:14" s="13" customFormat="1" ht="13.5" customHeight="1">
      <c r="A580" s="49"/>
      <c r="B580" s="58" t="s">
        <v>154</v>
      </c>
      <c r="C580" s="5" t="s">
        <v>155</v>
      </c>
      <c r="D580" s="43">
        <v>600</v>
      </c>
      <c r="E580" s="43">
        <f t="shared" si="113"/>
        <v>600</v>
      </c>
      <c r="F580" s="43"/>
      <c r="G580" s="82">
        <f t="shared" si="114"/>
        <v>600</v>
      </c>
      <c r="H580" s="83"/>
      <c r="I580" s="83"/>
      <c r="J580" s="83"/>
      <c r="K580" s="86"/>
      <c r="L580" s="134"/>
      <c r="M580" s="134"/>
      <c r="N580" s="102"/>
    </row>
    <row r="581" spans="1:14" s="13" customFormat="1" ht="13.5" customHeight="1">
      <c r="A581" s="49"/>
      <c r="B581" s="58" t="s">
        <v>206</v>
      </c>
      <c r="C581" s="5" t="s">
        <v>375</v>
      </c>
      <c r="D581" s="43">
        <v>12120</v>
      </c>
      <c r="E581" s="43">
        <f t="shared" si="113"/>
        <v>12120</v>
      </c>
      <c r="F581" s="43"/>
      <c r="G581" s="82">
        <f t="shared" si="114"/>
        <v>12120</v>
      </c>
      <c r="H581" s="83"/>
      <c r="I581" s="83"/>
      <c r="J581" s="83"/>
      <c r="K581" s="86"/>
      <c r="L581" s="134"/>
      <c r="M581" s="134"/>
      <c r="N581" s="102"/>
    </row>
    <row r="582" spans="1:14" s="13" customFormat="1" ht="16.5" customHeight="1">
      <c r="A582" s="49"/>
      <c r="B582" s="58" t="s">
        <v>286</v>
      </c>
      <c r="C582" s="5" t="s">
        <v>498</v>
      </c>
      <c r="D582" s="43">
        <v>1040</v>
      </c>
      <c r="E582" s="43">
        <f t="shared" si="113"/>
        <v>1040</v>
      </c>
      <c r="F582" s="43"/>
      <c r="G582" s="82">
        <f t="shared" si="114"/>
        <v>1040</v>
      </c>
      <c r="H582" s="83"/>
      <c r="I582" s="83"/>
      <c r="J582" s="83"/>
      <c r="K582" s="86"/>
      <c r="L582" s="134"/>
      <c r="M582" s="134"/>
      <c r="N582" s="102"/>
    </row>
    <row r="583" spans="1:14" s="13" customFormat="1" ht="15.75" customHeight="1">
      <c r="A583" s="49"/>
      <c r="B583" s="58" t="s">
        <v>287</v>
      </c>
      <c r="C583" s="5" t="s">
        <v>291</v>
      </c>
      <c r="D583" s="43">
        <v>1620</v>
      </c>
      <c r="E583" s="43">
        <f t="shared" si="113"/>
        <v>1620</v>
      </c>
      <c r="F583" s="43"/>
      <c r="G583" s="82">
        <f t="shared" si="114"/>
        <v>1620</v>
      </c>
      <c r="H583" s="83"/>
      <c r="I583" s="83"/>
      <c r="J583" s="83"/>
      <c r="K583" s="86"/>
      <c r="L583" s="134"/>
      <c r="M583" s="134"/>
      <c r="N583" s="102"/>
    </row>
    <row r="584" spans="1:14" s="13" customFormat="1" ht="19.5" customHeight="1">
      <c r="A584" s="47" t="s">
        <v>310</v>
      </c>
      <c r="B584" s="53"/>
      <c r="C584" s="38" t="s">
        <v>14</v>
      </c>
      <c r="D584" s="80">
        <f>SUM(D585:D605)</f>
        <v>763059</v>
      </c>
      <c r="E584" s="80">
        <f>SUM(E585:E605)</f>
        <v>612552</v>
      </c>
      <c r="F584" s="80">
        <f aca="true" t="shared" si="115" ref="F584:N584">SUM(F585:F605)</f>
        <v>461430</v>
      </c>
      <c r="G584" s="80">
        <f t="shared" si="115"/>
        <v>66062</v>
      </c>
      <c r="H584" s="80">
        <f t="shared" si="115"/>
        <v>84620</v>
      </c>
      <c r="I584" s="80">
        <f t="shared" si="115"/>
        <v>440</v>
      </c>
      <c r="J584" s="80">
        <f t="shared" si="115"/>
        <v>0</v>
      </c>
      <c r="K584" s="80">
        <f t="shared" si="115"/>
        <v>0</v>
      </c>
      <c r="L584" s="80">
        <f t="shared" si="115"/>
        <v>150507</v>
      </c>
      <c r="M584" s="80">
        <f t="shared" si="115"/>
        <v>150507</v>
      </c>
      <c r="N584" s="81">
        <f t="shared" si="115"/>
        <v>0</v>
      </c>
    </row>
    <row r="585" spans="1:14" s="13" customFormat="1" ht="18.75" customHeight="1">
      <c r="A585" s="108"/>
      <c r="B585" s="91" t="s">
        <v>233</v>
      </c>
      <c r="C585" s="5" t="s">
        <v>92</v>
      </c>
      <c r="D585" s="90">
        <v>84620</v>
      </c>
      <c r="E585" s="90">
        <f>D585</f>
        <v>84620</v>
      </c>
      <c r="F585" s="90"/>
      <c r="G585" s="90"/>
      <c r="H585" s="90">
        <f>E585</f>
        <v>84620</v>
      </c>
      <c r="I585" s="90"/>
      <c r="J585" s="90"/>
      <c r="K585" s="90"/>
      <c r="L585" s="90"/>
      <c r="M585" s="90"/>
      <c r="N585" s="98"/>
    </row>
    <row r="586" spans="1:14" s="13" customFormat="1" ht="14.25" customHeight="1">
      <c r="A586" s="49"/>
      <c r="B586" s="58" t="s">
        <v>488</v>
      </c>
      <c r="C586" s="5" t="s">
        <v>239</v>
      </c>
      <c r="D586" s="43">
        <v>440</v>
      </c>
      <c r="E586" s="43">
        <f>D586</f>
        <v>440</v>
      </c>
      <c r="F586" s="43"/>
      <c r="G586" s="82"/>
      <c r="H586" s="83"/>
      <c r="I586" s="83">
        <f>E586</f>
        <v>440</v>
      </c>
      <c r="J586" s="83"/>
      <c r="K586" s="86"/>
      <c r="L586" s="134"/>
      <c r="M586" s="134"/>
      <c r="N586" s="102"/>
    </row>
    <row r="587" spans="1:14" s="13" customFormat="1" ht="15" customHeight="1">
      <c r="A587" s="49"/>
      <c r="B587" s="8" t="s">
        <v>121</v>
      </c>
      <c r="C587" s="5" t="s">
        <v>472</v>
      </c>
      <c r="D587" s="43">
        <v>365329</v>
      </c>
      <c r="E587" s="43">
        <f aca="true" t="shared" si="116" ref="E587:E604">D587</f>
        <v>365329</v>
      </c>
      <c r="F587" s="43">
        <f>E587</f>
        <v>365329</v>
      </c>
      <c r="G587" s="82"/>
      <c r="H587" s="83"/>
      <c r="I587" s="83"/>
      <c r="J587" s="83"/>
      <c r="K587" s="86"/>
      <c r="L587" s="134"/>
      <c r="M587" s="134"/>
      <c r="N587" s="102"/>
    </row>
    <row r="588" spans="1:14" s="13" customFormat="1" ht="16.5" customHeight="1">
      <c r="A588" s="49"/>
      <c r="B588" s="8" t="s">
        <v>124</v>
      </c>
      <c r="C588" s="5" t="s">
        <v>125</v>
      </c>
      <c r="D588" s="43">
        <v>28439</v>
      </c>
      <c r="E588" s="43">
        <f t="shared" si="116"/>
        <v>28439</v>
      </c>
      <c r="F588" s="43">
        <f>E588</f>
        <v>28439</v>
      </c>
      <c r="G588" s="82"/>
      <c r="H588" s="83"/>
      <c r="I588" s="83"/>
      <c r="J588" s="83"/>
      <c r="K588" s="86"/>
      <c r="L588" s="134"/>
      <c r="M588" s="134"/>
      <c r="N588" s="102"/>
    </row>
    <row r="589" spans="1:14" s="13" customFormat="1" ht="15" customHeight="1">
      <c r="A589" s="49"/>
      <c r="B589" s="58" t="s">
        <v>170</v>
      </c>
      <c r="C589" s="5" t="s">
        <v>184</v>
      </c>
      <c r="D589" s="43">
        <v>59059</v>
      </c>
      <c r="E589" s="43">
        <f t="shared" si="116"/>
        <v>59059</v>
      </c>
      <c r="F589" s="43">
        <f>E589</f>
        <v>59059</v>
      </c>
      <c r="G589" s="82"/>
      <c r="H589" s="83"/>
      <c r="I589" s="83"/>
      <c r="J589" s="83"/>
      <c r="K589" s="86"/>
      <c r="L589" s="134"/>
      <c r="M589" s="134"/>
      <c r="N589" s="102"/>
    </row>
    <row r="590" spans="1:14" s="13" customFormat="1" ht="14.25" customHeight="1">
      <c r="A590" s="49"/>
      <c r="B590" s="58" t="s">
        <v>126</v>
      </c>
      <c r="C590" s="5" t="s">
        <v>127</v>
      </c>
      <c r="D590" s="43">
        <v>7603</v>
      </c>
      <c r="E590" s="43">
        <f t="shared" si="116"/>
        <v>7603</v>
      </c>
      <c r="F590" s="43">
        <f>E590</f>
        <v>7603</v>
      </c>
      <c r="G590" s="82"/>
      <c r="H590" s="83"/>
      <c r="I590" s="83"/>
      <c r="J590" s="83"/>
      <c r="K590" s="86"/>
      <c r="L590" s="134"/>
      <c r="M590" s="134"/>
      <c r="N590" s="102"/>
    </row>
    <row r="591" spans="1:14" s="13" customFormat="1" ht="14.25" customHeight="1">
      <c r="A591" s="49"/>
      <c r="B591" s="58" t="s">
        <v>442</v>
      </c>
      <c r="C591" s="5" t="s">
        <v>443</v>
      </c>
      <c r="D591" s="43">
        <v>1000</v>
      </c>
      <c r="E591" s="43">
        <f t="shared" si="116"/>
        <v>1000</v>
      </c>
      <c r="F591" s="43">
        <f>E591</f>
        <v>1000</v>
      </c>
      <c r="G591" s="82"/>
      <c r="H591" s="83"/>
      <c r="I591" s="83"/>
      <c r="J591" s="83"/>
      <c r="K591" s="86"/>
      <c r="L591" s="134"/>
      <c r="M591" s="134"/>
      <c r="N591" s="102"/>
    </row>
    <row r="592" spans="1:14" s="13" customFormat="1" ht="14.25" customHeight="1">
      <c r="A592" s="49"/>
      <c r="B592" s="58" t="s">
        <v>128</v>
      </c>
      <c r="C592" s="5" t="s">
        <v>236</v>
      </c>
      <c r="D592" s="43">
        <v>12300</v>
      </c>
      <c r="E592" s="43">
        <f t="shared" si="116"/>
        <v>12300</v>
      </c>
      <c r="F592" s="43"/>
      <c r="G592" s="82">
        <f>E592</f>
        <v>12300</v>
      </c>
      <c r="H592" s="83"/>
      <c r="I592" s="83"/>
      <c r="J592" s="83"/>
      <c r="K592" s="86"/>
      <c r="L592" s="134"/>
      <c r="M592" s="134"/>
      <c r="N592" s="102"/>
    </row>
    <row r="593" spans="1:14" s="13" customFormat="1" ht="15" customHeight="1">
      <c r="A593" s="49"/>
      <c r="B593" s="58" t="s">
        <v>232</v>
      </c>
      <c r="C593" s="5" t="s">
        <v>269</v>
      </c>
      <c r="D593" s="43">
        <v>4000</v>
      </c>
      <c r="E593" s="43">
        <f t="shared" si="116"/>
        <v>4000</v>
      </c>
      <c r="F593" s="43"/>
      <c r="G593" s="82">
        <f aca="true" t="shared" si="117" ref="G593:G604">E593</f>
        <v>4000</v>
      </c>
      <c r="H593" s="83"/>
      <c r="I593" s="83"/>
      <c r="J593" s="83"/>
      <c r="K593" s="86"/>
      <c r="L593" s="134"/>
      <c r="M593" s="134"/>
      <c r="N593" s="102"/>
    </row>
    <row r="594" spans="1:14" s="13" customFormat="1" ht="15.75" customHeight="1">
      <c r="A594" s="49"/>
      <c r="B594" s="58" t="s">
        <v>130</v>
      </c>
      <c r="C594" s="5" t="s">
        <v>201</v>
      </c>
      <c r="D594" s="43">
        <v>13970</v>
      </c>
      <c r="E594" s="43">
        <f t="shared" si="116"/>
        <v>13970</v>
      </c>
      <c r="F594" s="43"/>
      <c r="G594" s="82">
        <f t="shared" si="117"/>
        <v>13970</v>
      </c>
      <c r="H594" s="83"/>
      <c r="I594" s="83"/>
      <c r="J594" s="83"/>
      <c r="K594" s="86"/>
      <c r="L594" s="134"/>
      <c r="M594" s="134"/>
      <c r="N594" s="102"/>
    </row>
    <row r="595" spans="1:14" s="13" customFormat="1" ht="14.25" customHeight="1">
      <c r="A595" s="49"/>
      <c r="B595" s="58" t="s">
        <v>132</v>
      </c>
      <c r="C595" s="5" t="s">
        <v>202</v>
      </c>
      <c r="D595" s="43">
        <v>500</v>
      </c>
      <c r="E595" s="43">
        <f t="shared" si="116"/>
        <v>500</v>
      </c>
      <c r="F595" s="43"/>
      <c r="G595" s="82">
        <f t="shared" si="117"/>
        <v>500</v>
      </c>
      <c r="H595" s="83"/>
      <c r="I595" s="83"/>
      <c r="J595" s="83"/>
      <c r="K595" s="86"/>
      <c r="L595" s="134"/>
      <c r="M595" s="134"/>
      <c r="N595" s="102"/>
    </row>
    <row r="596" spans="1:14" s="13" customFormat="1" ht="15.75" customHeight="1">
      <c r="A596" s="49"/>
      <c r="B596" s="58" t="s">
        <v>190</v>
      </c>
      <c r="C596" s="5" t="s">
        <v>191</v>
      </c>
      <c r="D596" s="43">
        <v>940</v>
      </c>
      <c r="E596" s="43">
        <f t="shared" si="116"/>
        <v>940</v>
      </c>
      <c r="F596" s="43"/>
      <c r="G596" s="82">
        <f t="shared" si="117"/>
        <v>940</v>
      </c>
      <c r="H596" s="83"/>
      <c r="I596" s="83"/>
      <c r="J596" s="83"/>
      <c r="K596" s="86"/>
      <c r="L596" s="134"/>
      <c r="M596" s="134"/>
      <c r="N596" s="102"/>
    </row>
    <row r="597" spans="1:14" s="13" customFormat="1" ht="15" customHeight="1">
      <c r="A597" s="49"/>
      <c r="B597" s="58" t="s">
        <v>133</v>
      </c>
      <c r="C597" s="5" t="s">
        <v>203</v>
      </c>
      <c r="D597" s="43">
        <v>3700</v>
      </c>
      <c r="E597" s="43">
        <f t="shared" si="116"/>
        <v>3700</v>
      </c>
      <c r="F597" s="43"/>
      <c r="G597" s="82">
        <f t="shared" si="117"/>
        <v>3700</v>
      </c>
      <c r="H597" s="83"/>
      <c r="I597" s="83"/>
      <c r="J597" s="83"/>
      <c r="K597" s="86"/>
      <c r="L597" s="134"/>
      <c r="M597" s="134"/>
      <c r="N597" s="102"/>
    </row>
    <row r="598" spans="1:14" s="13" customFormat="1" ht="15" customHeight="1">
      <c r="A598" s="49"/>
      <c r="B598" s="58" t="s">
        <v>444</v>
      </c>
      <c r="C598" s="5" t="s">
        <v>369</v>
      </c>
      <c r="D598" s="43">
        <v>768</v>
      </c>
      <c r="E598" s="43">
        <f t="shared" si="116"/>
        <v>768</v>
      </c>
      <c r="F598" s="43"/>
      <c r="G598" s="82">
        <f t="shared" si="117"/>
        <v>768</v>
      </c>
      <c r="H598" s="83"/>
      <c r="I598" s="83"/>
      <c r="J598" s="83"/>
      <c r="K598" s="86"/>
      <c r="L598" s="134"/>
      <c r="M598" s="134"/>
      <c r="N598" s="102"/>
    </row>
    <row r="599" spans="1:14" s="13" customFormat="1" ht="15" customHeight="1">
      <c r="A599" s="49"/>
      <c r="B599" s="58" t="s">
        <v>285</v>
      </c>
      <c r="C599" s="5" t="s">
        <v>289</v>
      </c>
      <c r="D599" s="43">
        <v>1890</v>
      </c>
      <c r="E599" s="43">
        <f t="shared" si="116"/>
        <v>1890</v>
      </c>
      <c r="F599" s="43"/>
      <c r="G599" s="82">
        <f t="shared" si="117"/>
        <v>1890</v>
      </c>
      <c r="H599" s="83"/>
      <c r="I599" s="83"/>
      <c r="J599" s="83"/>
      <c r="K599" s="86"/>
      <c r="L599" s="134"/>
      <c r="M599" s="134"/>
      <c r="N599" s="102"/>
    </row>
    <row r="600" spans="1:14" s="13" customFormat="1" ht="14.25" customHeight="1">
      <c r="A600" s="49"/>
      <c r="B600" s="58" t="s">
        <v>135</v>
      </c>
      <c r="C600" s="5" t="s">
        <v>136</v>
      </c>
      <c r="D600" s="43">
        <v>3000</v>
      </c>
      <c r="E600" s="43">
        <f t="shared" si="116"/>
        <v>3000</v>
      </c>
      <c r="F600" s="43"/>
      <c r="G600" s="82">
        <f t="shared" si="117"/>
        <v>3000</v>
      </c>
      <c r="H600" s="83"/>
      <c r="I600" s="83"/>
      <c r="J600" s="83"/>
      <c r="K600" s="86"/>
      <c r="L600" s="134"/>
      <c r="M600" s="134"/>
      <c r="N600" s="102"/>
    </row>
    <row r="601" spans="1:14" s="13" customFormat="1" ht="13.5" customHeight="1">
      <c r="A601" s="49"/>
      <c r="B601" s="8" t="s">
        <v>139</v>
      </c>
      <c r="C601" s="5" t="s">
        <v>140</v>
      </c>
      <c r="D601" s="43">
        <v>21165</v>
      </c>
      <c r="E601" s="43">
        <f t="shared" si="116"/>
        <v>21165</v>
      </c>
      <c r="F601" s="43"/>
      <c r="G601" s="82">
        <f t="shared" si="117"/>
        <v>21165</v>
      </c>
      <c r="H601" s="83"/>
      <c r="I601" s="83"/>
      <c r="J601" s="83"/>
      <c r="K601" s="86"/>
      <c r="L601" s="134"/>
      <c r="M601" s="134"/>
      <c r="N601" s="102"/>
    </row>
    <row r="602" spans="1:14" s="13" customFormat="1" ht="14.25" customHeight="1">
      <c r="A602" s="49"/>
      <c r="B602" s="8" t="s">
        <v>286</v>
      </c>
      <c r="C602" s="5" t="s">
        <v>498</v>
      </c>
      <c r="D602" s="43">
        <v>1200</v>
      </c>
      <c r="E602" s="43">
        <f t="shared" si="116"/>
        <v>1200</v>
      </c>
      <c r="F602" s="43"/>
      <c r="G602" s="82">
        <f t="shared" si="117"/>
        <v>1200</v>
      </c>
      <c r="H602" s="83"/>
      <c r="I602" s="83"/>
      <c r="J602" s="83"/>
      <c r="K602" s="86"/>
      <c r="L602" s="134"/>
      <c r="M602" s="134"/>
      <c r="N602" s="102"/>
    </row>
    <row r="603" spans="1:14" s="13" customFormat="1" ht="15" customHeight="1">
      <c r="A603" s="49"/>
      <c r="B603" s="8" t="s">
        <v>287</v>
      </c>
      <c r="C603" s="5" t="s">
        <v>291</v>
      </c>
      <c r="D603" s="43">
        <v>800</v>
      </c>
      <c r="E603" s="43">
        <f t="shared" si="116"/>
        <v>800</v>
      </c>
      <c r="F603" s="43"/>
      <c r="G603" s="82">
        <f t="shared" si="117"/>
        <v>800</v>
      </c>
      <c r="H603" s="83"/>
      <c r="I603" s="83"/>
      <c r="J603" s="83"/>
      <c r="K603" s="86"/>
      <c r="L603" s="134"/>
      <c r="M603" s="134"/>
      <c r="N603" s="102"/>
    </row>
    <row r="604" spans="1:14" s="13" customFormat="1" ht="15" customHeight="1">
      <c r="A604" s="49"/>
      <c r="B604" s="8" t="s">
        <v>288</v>
      </c>
      <c r="C604" s="5" t="s">
        <v>292</v>
      </c>
      <c r="D604" s="43">
        <v>1829</v>
      </c>
      <c r="E604" s="43">
        <f t="shared" si="116"/>
        <v>1829</v>
      </c>
      <c r="F604" s="43"/>
      <c r="G604" s="82">
        <f t="shared" si="117"/>
        <v>1829</v>
      </c>
      <c r="H604" s="83"/>
      <c r="I604" s="83"/>
      <c r="J604" s="83"/>
      <c r="K604" s="86"/>
      <c r="L604" s="134"/>
      <c r="M604" s="134"/>
      <c r="N604" s="102"/>
    </row>
    <row r="605" spans="1:14" s="13" customFormat="1" ht="15" customHeight="1">
      <c r="A605" s="49"/>
      <c r="B605" s="8" t="s">
        <v>156</v>
      </c>
      <c r="C605" s="5" t="s">
        <v>34</v>
      </c>
      <c r="D605" s="43">
        <v>150507</v>
      </c>
      <c r="E605" s="43"/>
      <c r="F605" s="43"/>
      <c r="G605" s="82"/>
      <c r="H605" s="83"/>
      <c r="I605" s="83"/>
      <c r="J605" s="83"/>
      <c r="K605" s="86"/>
      <c r="L605" s="83">
        <f>D605</f>
        <v>150507</v>
      </c>
      <c r="M605" s="83">
        <f>L605</f>
        <v>150507</v>
      </c>
      <c r="N605" s="132"/>
    </row>
    <row r="606" spans="1:14" s="13" customFormat="1" ht="17.25" customHeight="1">
      <c r="A606" s="47" t="s">
        <v>311</v>
      </c>
      <c r="B606" s="48"/>
      <c r="C606" s="36" t="s">
        <v>312</v>
      </c>
      <c r="D606" s="80">
        <f>SUM(D607:D617)</f>
        <v>645093</v>
      </c>
      <c r="E606" s="80">
        <f aca="true" t="shared" si="118" ref="E606:N606">SUM(E607:E617)</f>
        <v>645093</v>
      </c>
      <c r="F606" s="80">
        <f t="shared" si="118"/>
        <v>485528</v>
      </c>
      <c r="G606" s="80">
        <f t="shared" si="118"/>
        <v>159565</v>
      </c>
      <c r="H606" s="80">
        <f t="shared" si="118"/>
        <v>0</v>
      </c>
      <c r="I606" s="80">
        <f t="shared" si="118"/>
        <v>0</v>
      </c>
      <c r="J606" s="80">
        <f t="shared" si="118"/>
        <v>0</v>
      </c>
      <c r="K606" s="80">
        <f t="shared" si="118"/>
        <v>0</v>
      </c>
      <c r="L606" s="80">
        <f t="shared" si="118"/>
        <v>0</v>
      </c>
      <c r="M606" s="80">
        <f t="shared" si="118"/>
        <v>0</v>
      </c>
      <c r="N606" s="81">
        <f t="shared" si="118"/>
        <v>0</v>
      </c>
    </row>
    <row r="607" spans="1:14" s="13" customFormat="1" ht="15.75" customHeight="1">
      <c r="A607" s="49"/>
      <c r="B607" s="8" t="s">
        <v>121</v>
      </c>
      <c r="C607" s="5" t="s">
        <v>337</v>
      </c>
      <c r="D607" s="43">
        <v>380313</v>
      </c>
      <c r="E607" s="43">
        <f aca="true" t="shared" si="119" ref="E607:E617">D607</f>
        <v>380313</v>
      </c>
      <c r="F607" s="43">
        <f>E607</f>
        <v>380313</v>
      </c>
      <c r="G607" s="82"/>
      <c r="H607" s="83"/>
      <c r="I607" s="83"/>
      <c r="J607" s="83"/>
      <c r="K607" s="86"/>
      <c r="L607" s="134"/>
      <c r="M607" s="134"/>
      <c r="N607" s="102"/>
    </row>
    <row r="608" spans="1:14" s="13" customFormat="1" ht="15" customHeight="1">
      <c r="A608" s="49"/>
      <c r="B608" s="8" t="s">
        <v>124</v>
      </c>
      <c r="C608" s="5" t="s">
        <v>125</v>
      </c>
      <c r="D608" s="43">
        <v>32410</v>
      </c>
      <c r="E608" s="43">
        <f t="shared" si="119"/>
        <v>32410</v>
      </c>
      <c r="F608" s="43">
        <f>E608</f>
        <v>32410</v>
      </c>
      <c r="G608" s="82"/>
      <c r="H608" s="83"/>
      <c r="I608" s="83"/>
      <c r="J608" s="83"/>
      <c r="K608" s="86"/>
      <c r="L608" s="134"/>
      <c r="M608" s="134"/>
      <c r="N608" s="102"/>
    </row>
    <row r="609" spans="1:14" s="13" customFormat="1" ht="16.5" customHeight="1">
      <c r="A609" s="49"/>
      <c r="B609" s="58" t="s">
        <v>170</v>
      </c>
      <c r="C609" s="5" t="s">
        <v>151</v>
      </c>
      <c r="D609" s="43">
        <v>59226</v>
      </c>
      <c r="E609" s="43">
        <f t="shared" si="119"/>
        <v>59226</v>
      </c>
      <c r="F609" s="43">
        <f>E609</f>
        <v>59226</v>
      </c>
      <c r="G609" s="82"/>
      <c r="H609" s="83"/>
      <c r="I609" s="83"/>
      <c r="J609" s="83"/>
      <c r="K609" s="86"/>
      <c r="L609" s="134"/>
      <c r="M609" s="134"/>
      <c r="N609" s="102"/>
    </row>
    <row r="610" spans="1:14" s="13" customFormat="1" ht="13.5" customHeight="1">
      <c r="A610" s="49"/>
      <c r="B610" s="58" t="s">
        <v>126</v>
      </c>
      <c r="C610" s="5" t="s">
        <v>127</v>
      </c>
      <c r="D610" s="43">
        <v>9579</v>
      </c>
      <c r="E610" s="43">
        <f t="shared" si="119"/>
        <v>9579</v>
      </c>
      <c r="F610" s="43">
        <f>E610</f>
        <v>9579</v>
      </c>
      <c r="G610" s="82"/>
      <c r="H610" s="83"/>
      <c r="I610" s="83"/>
      <c r="J610" s="83"/>
      <c r="K610" s="86"/>
      <c r="L610" s="134"/>
      <c r="M610" s="134"/>
      <c r="N610" s="102"/>
    </row>
    <row r="611" spans="1:14" s="13" customFormat="1" ht="14.25" customHeight="1">
      <c r="A611" s="49"/>
      <c r="B611" s="58" t="s">
        <v>442</v>
      </c>
      <c r="C611" s="5" t="s">
        <v>443</v>
      </c>
      <c r="D611" s="43">
        <v>4000</v>
      </c>
      <c r="E611" s="43">
        <f t="shared" si="119"/>
        <v>4000</v>
      </c>
      <c r="F611" s="43">
        <f>E611</f>
        <v>4000</v>
      </c>
      <c r="G611" s="82"/>
      <c r="H611" s="83"/>
      <c r="I611" s="83"/>
      <c r="J611" s="83"/>
      <c r="K611" s="86"/>
      <c r="L611" s="134"/>
      <c r="M611" s="134"/>
      <c r="N611" s="102"/>
    </row>
    <row r="612" spans="1:14" s="13" customFormat="1" ht="13.5" customHeight="1">
      <c r="A612" s="49"/>
      <c r="B612" s="58" t="s">
        <v>128</v>
      </c>
      <c r="C612" s="5" t="s">
        <v>153</v>
      </c>
      <c r="D612" s="43">
        <v>48883</v>
      </c>
      <c r="E612" s="43">
        <f t="shared" si="119"/>
        <v>48883</v>
      </c>
      <c r="F612" s="43"/>
      <c r="G612" s="82">
        <f aca="true" t="shared" si="120" ref="G612:G617">E612</f>
        <v>48883</v>
      </c>
      <c r="H612" s="83"/>
      <c r="I612" s="83"/>
      <c r="J612" s="83"/>
      <c r="K612" s="86"/>
      <c r="L612" s="134"/>
      <c r="M612" s="134"/>
      <c r="N612" s="102"/>
    </row>
    <row r="613" spans="1:14" s="13" customFormat="1" ht="13.5" customHeight="1">
      <c r="A613" s="49"/>
      <c r="B613" s="58" t="s">
        <v>130</v>
      </c>
      <c r="C613" s="5" t="s">
        <v>201</v>
      </c>
      <c r="D613" s="43">
        <v>57640</v>
      </c>
      <c r="E613" s="43">
        <f t="shared" si="119"/>
        <v>57640</v>
      </c>
      <c r="F613" s="43"/>
      <c r="G613" s="82">
        <f t="shared" si="120"/>
        <v>57640</v>
      </c>
      <c r="H613" s="83"/>
      <c r="I613" s="83"/>
      <c r="J613" s="83"/>
      <c r="K613" s="86"/>
      <c r="L613" s="134"/>
      <c r="M613" s="134"/>
      <c r="N613" s="102"/>
    </row>
    <row r="614" spans="1:14" s="13" customFormat="1" ht="13.5" customHeight="1">
      <c r="A614" s="49"/>
      <c r="B614" s="58" t="s">
        <v>133</v>
      </c>
      <c r="C614" s="5" t="s">
        <v>203</v>
      </c>
      <c r="D614" s="43">
        <v>30938</v>
      </c>
      <c r="E614" s="43">
        <f t="shared" si="119"/>
        <v>30938</v>
      </c>
      <c r="F614" s="43"/>
      <c r="G614" s="82">
        <f t="shared" si="120"/>
        <v>30938</v>
      </c>
      <c r="H614" s="83"/>
      <c r="I614" s="83"/>
      <c r="J614" s="83"/>
      <c r="K614" s="86"/>
      <c r="L614" s="134"/>
      <c r="M614" s="134"/>
      <c r="N614" s="102"/>
    </row>
    <row r="615" spans="1:14" s="13" customFormat="1" ht="13.5" customHeight="1">
      <c r="A615" s="49"/>
      <c r="B615" s="58" t="s">
        <v>285</v>
      </c>
      <c r="C615" s="5" t="s">
        <v>289</v>
      </c>
      <c r="D615" s="43">
        <v>831</v>
      </c>
      <c r="E615" s="43">
        <f t="shared" si="119"/>
        <v>831</v>
      </c>
      <c r="F615" s="43"/>
      <c r="G615" s="82">
        <f t="shared" si="120"/>
        <v>831</v>
      </c>
      <c r="H615" s="83"/>
      <c r="I615" s="83"/>
      <c r="J615" s="83"/>
      <c r="K615" s="86"/>
      <c r="L615" s="134"/>
      <c r="M615" s="134"/>
      <c r="N615" s="102"/>
    </row>
    <row r="616" spans="1:14" s="13" customFormat="1" ht="13.5" customHeight="1">
      <c r="A616" s="49"/>
      <c r="B616" s="58" t="s">
        <v>139</v>
      </c>
      <c r="C616" s="5" t="s">
        <v>140</v>
      </c>
      <c r="D616" s="43">
        <v>21073</v>
      </c>
      <c r="E616" s="43">
        <f t="shared" si="119"/>
        <v>21073</v>
      </c>
      <c r="F616" s="43"/>
      <c r="G616" s="82">
        <f t="shared" si="120"/>
        <v>21073</v>
      </c>
      <c r="H616" s="83"/>
      <c r="I616" s="83"/>
      <c r="J616" s="83"/>
      <c r="K616" s="86"/>
      <c r="L616" s="134"/>
      <c r="M616" s="134"/>
      <c r="N616" s="102"/>
    </row>
    <row r="617" spans="1:14" s="13" customFormat="1" ht="17.25" customHeight="1">
      <c r="A617" s="49"/>
      <c r="B617" s="58" t="s">
        <v>287</v>
      </c>
      <c r="C617" s="5" t="s">
        <v>291</v>
      </c>
      <c r="D617" s="43">
        <v>200</v>
      </c>
      <c r="E617" s="43">
        <f t="shared" si="119"/>
        <v>200</v>
      </c>
      <c r="F617" s="43"/>
      <c r="G617" s="82">
        <f t="shared" si="120"/>
        <v>200</v>
      </c>
      <c r="H617" s="83"/>
      <c r="I617" s="83"/>
      <c r="J617" s="83"/>
      <c r="K617" s="86"/>
      <c r="L617" s="134"/>
      <c r="M617" s="134"/>
      <c r="N617" s="102"/>
    </row>
    <row r="618" spans="1:14" s="13" customFormat="1" ht="18" customHeight="1">
      <c r="A618" s="47" t="s">
        <v>313</v>
      </c>
      <c r="B618" s="150"/>
      <c r="C618" s="39" t="s">
        <v>12</v>
      </c>
      <c r="D618" s="80">
        <f>SUM(D619:D619)</f>
        <v>26000</v>
      </c>
      <c r="E618" s="80">
        <f aca="true" t="shared" si="121" ref="E618:N618">SUM(E619:E619)</f>
        <v>26000</v>
      </c>
      <c r="F618" s="80">
        <f t="shared" si="121"/>
        <v>0</v>
      </c>
      <c r="G618" s="80">
        <f t="shared" si="121"/>
        <v>0</v>
      </c>
      <c r="H618" s="80">
        <f t="shared" si="121"/>
        <v>0</v>
      </c>
      <c r="I618" s="80">
        <f t="shared" si="121"/>
        <v>26000</v>
      </c>
      <c r="J618" s="80">
        <f t="shared" si="121"/>
        <v>0</v>
      </c>
      <c r="K618" s="80">
        <f t="shared" si="121"/>
        <v>0</v>
      </c>
      <c r="L618" s="80">
        <f t="shared" si="121"/>
        <v>0</v>
      </c>
      <c r="M618" s="80">
        <f t="shared" si="121"/>
        <v>0</v>
      </c>
      <c r="N618" s="81">
        <f t="shared" si="121"/>
        <v>0</v>
      </c>
    </row>
    <row r="619" spans="1:14" s="13" customFormat="1" ht="18.75" customHeight="1">
      <c r="A619" s="49"/>
      <c r="B619" s="58" t="s">
        <v>482</v>
      </c>
      <c r="C619" s="5" t="s">
        <v>340</v>
      </c>
      <c r="D619" s="43">
        <v>26000</v>
      </c>
      <c r="E619" s="43">
        <f>D619</f>
        <v>26000</v>
      </c>
      <c r="F619" s="43"/>
      <c r="G619" s="82"/>
      <c r="H619" s="82"/>
      <c r="I619" s="82">
        <f>E619</f>
        <v>26000</v>
      </c>
      <c r="J619" s="82"/>
      <c r="K619" s="86"/>
      <c r="L619" s="134"/>
      <c r="M619" s="134"/>
      <c r="N619" s="102"/>
    </row>
    <row r="620" spans="1:14" s="13" customFormat="1" ht="20.25" customHeight="1">
      <c r="A620" s="47" t="s">
        <v>314</v>
      </c>
      <c r="B620" s="48"/>
      <c r="C620" s="39" t="s">
        <v>13</v>
      </c>
      <c r="D620" s="80">
        <f>SUM(D621:D623)</f>
        <v>3000</v>
      </c>
      <c r="E620" s="80">
        <f aca="true" t="shared" si="122" ref="E620:N620">SUM(E621:E623)</f>
        <v>3000</v>
      </c>
      <c r="F620" s="80">
        <f t="shared" si="122"/>
        <v>2000</v>
      </c>
      <c r="G620" s="80">
        <f t="shared" si="122"/>
        <v>1000</v>
      </c>
      <c r="H620" s="80">
        <f t="shared" si="122"/>
        <v>0</v>
      </c>
      <c r="I620" s="80">
        <f t="shared" si="122"/>
        <v>0</v>
      </c>
      <c r="J620" s="80">
        <f t="shared" si="122"/>
        <v>0</v>
      </c>
      <c r="K620" s="80">
        <f t="shared" si="122"/>
        <v>0</v>
      </c>
      <c r="L620" s="80">
        <f t="shared" si="122"/>
        <v>0</v>
      </c>
      <c r="M620" s="80">
        <f t="shared" si="122"/>
        <v>0</v>
      </c>
      <c r="N620" s="81">
        <f t="shared" si="122"/>
        <v>0</v>
      </c>
    </row>
    <row r="621" spans="1:14" s="13" customFormat="1" ht="13.5" customHeight="1">
      <c r="A621" s="49"/>
      <c r="B621" s="8" t="s">
        <v>442</v>
      </c>
      <c r="C621" s="5" t="s">
        <v>443</v>
      </c>
      <c r="D621" s="43">
        <v>2000</v>
      </c>
      <c r="E621" s="43">
        <f>D621</f>
        <v>2000</v>
      </c>
      <c r="F621" s="43">
        <f>E621</f>
        <v>2000</v>
      </c>
      <c r="G621" s="82"/>
      <c r="H621" s="83">
        <v>0</v>
      </c>
      <c r="I621" s="83"/>
      <c r="J621" s="83"/>
      <c r="K621" s="86"/>
      <c r="L621" s="134"/>
      <c r="M621" s="134"/>
      <c r="N621" s="102"/>
    </row>
    <row r="622" spans="1:14" s="13" customFormat="1" ht="13.5" customHeight="1">
      <c r="A622" s="49"/>
      <c r="B622" s="8" t="s">
        <v>128</v>
      </c>
      <c r="C622" s="5" t="s">
        <v>153</v>
      </c>
      <c r="D622" s="43">
        <v>600</v>
      </c>
      <c r="E622" s="43">
        <f>D622</f>
        <v>600</v>
      </c>
      <c r="F622" s="43">
        <v>0</v>
      </c>
      <c r="G622" s="82">
        <f>E622</f>
        <v>600</v>
      </c>
      <c r="H622" s="83">
        <v>0</v>
      </c>
      <c r="I622" s="83"/>
      <c r="J622" s="83"/>
      <c r="K622" s="86"/>
      <c r="L622" s="134"/>
      <c r="M622" s="134"/>
      <c r="N622" s="102"/>
    </row>
    <row r="623" spans="1:14" s="13" customFormat="1" ht="15" customHeight="1">
      <c r="A623" s="49"/>
      <c r="B623" s="8" t="s">
        <v>133</v>
      </c>
      <c r="C623" s="5" t="s">
        <v>134</v>
      </c>
      <c r="D623" s="43">
        <v>400</v>
      </c>
      <c r="E623" s="43">
        <f>D623</f>
        <v>400</v>
      </c>
      <c r="F623" s="43">
        <v>0</v>
      </c>
      <c r="G623" s="82">
        <f>E623</f>
        <v>400</v>
      </c>
      <c r="H623" s="83">
        <v>0</v>
      </c>
      <c r="I623" s="83"/>
      <c r="J623" s="83"/>
      <c r="K623" s="86"/>
      <c r="L623" s="134"/>
      <c r="M623" s="134"/>
      <c r="N623" s="102"/>
    </row>
    <row r="624" spans="1:14" s="13" customFormat="1" ht="19.5" customHeight="1">
      <c r="A624" s="106" t="s">
        <v>104</v>
      </c>
      <c r="B624" s="100"/>
      <c r="C624" s="152" t="s">
        <v>350</v>
      </c>
      <c r="D624" s="101">
        <f>D625</f>
        <v>3058</v>
      </c>
      <c r="E624" s="101">
        <f>E625</f>
        <v>3058</v>
      </c>
      <c r="F624" s="101">
        <f aca="true" t="shared" si="123" ref="F624:N624">F625</f>
        <v>0</v>
      </c>
      <c r="G624" s="101">
        <f t="shared" si="123"/>
        <v>3058</v>
      </c>
      <c r="H624" s="101">
        <f t="shared" si="123"/>
        <v>0</v>
      </c>
      <c r="I624" s="101">
        <f t="shared" si="123"/>
        <v>0</v>
      </c>
      <c r="J624" s="101">
        <f t="shared" si="123"/>
        <v>0</v>
      </c>
      <c r="K624" s="101">
        <f t="shared" si="123"/>
        <v>0</v>
      </c>
      <c r="L624" s="101">
        <f t="shared" si="123"/>
        <v>0</v>
      </c>
      <c r="M624" s="101">
        <f t="shared" si="123"/>
        <v>0</v>
      </c>
      <c r="N624" s="129">
        <f t="shared" si="123"/>
        <v>0</v>
      </c>
    </row>
    <row r="625" spans="1:14" s="13" customFormat="1" ht="18" customHeight="1">
      <c r="A625" s="49"/>
      <c r="B625" s="8" t="s">
        <v>286</v>
      </c>
      <c r="C625" s="5" t="s">
        <v>498</v>
      </c>
      <c r="D625" s="43">
        <v>3058</v>
      </c>
      <c r="E625" s="43">
        <f>D625</f>
        <v>3058</v>
      </c>
      <c r="F625" s="43"/>
      <c r="G625" s="82">
        <f>E625</f>
        <v>3058</v>
      </c>
      <c r="H625" s="83"/>
      <c r="I625" s="83"/>
      <c r="J625" s="83"/>
      <c r="K625" s="86"/>
      <c r="L625" s="134"/>
      <c r="M625" s="134"/>
      <c r="N625" s="102"/>
    </row>
    <row r="626" spans="1:14" s="13" customFormat="1" ht="17.25" customHeight="1">
      <c r="A626" s="47" t="s">
        <v>315</v>
      </c>
      <c r="B626" s="48"/>
      <c r="C626" s="39" t="s">
        <v>186</v>
      </c>
      <c r="D626" s="80">
        <f>SUM(D627:D631)</f>
        <v>296575</v>
      </c>
      <c r="E626" s="80">
        <f aca="true" t="shared" si="124" ref="E626:N626">SUM(E627:E631)</f>
        <v>296575</v>
      </c>
      <c r="F626" s="80">
        <f t="shared" si="124"/>
        <v>241371</v>
      </c>
      <c r="G626" s="80">
        <f t="shared" si="124"/>
        <v>55204</v>
      </c>
      <c r="H626" s="80">
        <f t="shared" si="124"/>
        <v>0</v>
      </c>
      <c r="I626" s="80">
        <f t="shared" si="124"/>
        <v>0</v>
      </c>
      <c r="J626" s="80">
        <f t="shared" si="124"/>
        <v>0</v>
      </c>
      <c r="K626" s="80">
        <f t="shared" si="124"/>
        <v>0</v>
      </c>
      <c r="L626" s="80">
        <f t="shared" si="124"/>
        <v>0</v>
      </c>
      <c r="M626" s="80">
        <f t="shared" si="124"/>
        <v>0</v>
      </c>
      <c r="N626" s="81">
        <f t="shared" si="124"/>
        <v>0</v>
      </c>
    </row>
    <row r="627" spans="1:14" s="13" customFormat="1" ht="17.25" customHeight="1">
      <c r="A627" s="108"/>
      <c r="B627" s="91" t="s">
        <v>121</v>
      </c>
      <c r="C627" s="94" t="s">
        <v>122</v>
      </c>
      <c r="D627" s="90">
        <v>193195</v>
      </c>
      <c r="E627" s="90">
        <f aca="true" t="shared" si="125" ref="E627:F630">D627</f>
        <v>193195</v>
      </c>
      <c r="F627" s="90">
        <f t="shared" si="125"/>
        <v>193195</v>
      </c>
      <c r="G627" s="90"/>
      <c r="H627" s="90"/>
      <c r="I627" s="90"/>
      <c r="J627" s="90"/>
      <c r="K627" s="90"/>
      <c r="L627" s="90"/>
      <c r="M627" s="90"/>
      <c r="N627" s="98"/>
    </row>
    <row r="628" spans="1:14" s="13" customFormat="1" ht="17.25" customHeight="1">
      <c r="A628" s="108"/>
      <c r="B628" s="91" t="s">
        <v>124</v>
      </c>
      <c r="C628" s="5" t="s">
        <v>125</v>
      </c>
      <c r="D628" s="90">
        <v>11808</v>
      </c>
      <c r="E628" s="90">
        <f t="shared" si="125"/>
        <v>11808</v>
      </c>
      <c r="F628" s="90">
        <f t="shared" si="125"/>
        <v>11808</v>
      </c>
      <c r="G628" s="90"/>
      <c r="H628" s="90"/>
      <c r="I628" s="90"/>
      <c r="J628" s="90"/>
      <c r="K628" s="90"/>
      <c r="L628" s="90"/>
      <c r="M628" s="90"/>
      <c r="N628" s="98"/>
    </row>
    <row r="629" spans="1:14" s="13" customFormat="1" ht="17.25" customHeight="1">
      <c r="A629" s="108"/>
      <c r="B629" s="91" t="s">
        <v>150</v>
      </c>
      <c r="C629" s="5" t="s">
        <v>151</v>
      </c>
      <c r="D629" s="90">
        <v>31345</v>
      </c>
      <c r="E629" s="90">
        <f t="shared" si="125"/>
        <v>31345</v>
      </c>
      <c r="F629" s="90">
        <f t="shared" si="125"/>
        <v>31345</v>
      </c>
      <c r="G629" s="90"/>
      <c r="H629" s="90"/>
      <c r="I629" s="90"/>
      <c r="J629" s="90"/>
      <c r="K629" s="90"/>
      <c r="L629" s="90"/>
      <c r="M629" s="90"/>
      <c r="N629" s="98"/>
    </row>
    <row r="630" spans="1:14" s="13" customFormat="1" ht="17.25" customHeight="1">
      <c r="A630" s="108"/>
      <c r="B630" s="91" t="s">
        <v>126</v>
      </c>
      <c r="C630" s="5" t="s">
        <v>127</v>
      </c>
      <c r="D630" s="90">
        <v>5023</v>
      </c>
      <c r="E630" s="90">
        <f t="shared" si="125"/>
        <v>5023</v>
      </c>
      <c r="F630" s="90">
        <f t="shared" si="125"/>
        <v>5023</v>
      </c>
      <c r="G630" s="90"/>
      <c r="H630" s="90"/>
      <c r="I630" s="90"/>
      <c r="J630" s="90"/>
      <c r="K630" s="90"/>
      <c r="L630" s="90"/>
      <c r="M630" s="90"/>
      <c r="N630" s="98"/>
    </row>
    <row r="631" spans="1:14" s="13" customFormat="1" ht="17.25" customHeight="1">
      <c r="A631" s="108"/>
      <c r="B631" s="8" t="s">
        <v>139</v>
      </c>
      <c r="C631" s="5" t="s">
        <v>140</v>
      </c>
      <c r="D631" s="90">
        <v>55204</v>
      </c>
      <c r="E631" s="90">
        <f>D631</f>
        <v>55204</v>
      </c>
      <c r="F631" s="90"/>
      <c r="G631" s="90">
        <f>E631</f>
        <v>55204</v>
      </c>
      <c r="H631" s="90"/>
      <c r="I631" s="90"/>
      <c r="J631" s="90"/>
      <c r="K631" s="90"/>
      <c r="L631" s="90"/>
      <c r="M631" s="90"/>
      <c r="N631" s="98"/>
    </row>
    <row r="632" spans="1:14" s="13" customFormat="1" ht="26.25" customHeight="1">
      <c r="A632" s="62" t="s">
        <v>316</v>
      </c>
      <c r="B632" s="59"/>
      <c r="C632" s="17" t="s">
        <v>11</v>
      </c>
      <c r="D632" s="84">
        <f aca="true" t="shared" si="126" ref="D632:N632">D633+D635</f>
        <v>40100</v>
      </c>
      <c r="E632" s="84">
        <f t="shared" si="126"/>
        <v>40100</v>
      </c>
      <c r="F632" s="84">
        <f t="shared" si="126"/>
        <v>0</v>
      </c>
      <c r="G632" s="84">
        <f t="shared" si="126"/>
        <v>7100</v>
      </c>
      <c r="H632" s="84">
        <f t="shared" si="126"/>
        <v>33000</v>
      </c>
      <c r="I632" s="84">
        <f t="shared" si="126"/>
        <v>0</v>
      </c>
      <c r="J632" s="84">
        <f t="shared" si="126"/>
        <v>0</v>
      </c>
      <c r="K632" s="84">
        <f t="shared" si="126"/>
        <v>0</v>
      </c>
      <c r="L632" s="84">
        <f t="shared" si="126"/>
        <v>0</v>
      </c>
      <c r="M632" s="84">
        <f t="shared" si="126"/>
        <v>0</v>
      </c>
      <c r="N632" s="85">
        <f t="shared" si="126"/>
        <v>0</v>
      </c>
    </row>
    <row r="633" spans="1:14" s="13" customFormat="1" ht="15" customHeight="1">
      <c r="A633" s="47" t="s">
        <v>317</v>
      </c>
      <c r="B633" s="48"/>
      <c r="C633" s="36" t="s">
        <v>318</v>
      </c>
      <c r="D633" s="80">
        <f aca="true" t="shared" si="127" ref="D633:N633">D634</f>
        <v>33000</v>
      </c>
      <c r="E633" s="80">
        <f t="shared" si="127"/>
        <v>33000</v>
      </c>
      <c r="F633" s="80">
        <f t="shared" si="127"/>
        <v>0</v>
      </c>
      <c r="G633" s="80">
        <f t="shared" si="127"/>
        <v>0</v>
      </c>
      <c r="H633" s="80">
        <f t="shared" si="127"/>
        <v>33000</v>
      </c>
      <c r="I633" s="80">
        <f t="shared" si="127"/>
        <v>0</v>
      </c>
      <c r="J633" s="80">
        <f t="shared" si="127"/>
        <v>0</v>
      </c>
      <c r="K633" s="80">
        <f t="shared" si="127"/>
        <v>0</v>
      </c>
      <c r="L633" s="80">
        <f t="shared" si="127"/>
        <v>0</v>
      </c>
      <c r="M633" s="80">
        <f t="shared" si="127"/>
        <v>0</v>
      </c>
      <c r="N633" s="81">
        <f t="shared" si="127"/>
        <v>0</v>
      </c>
    </row>
    <row r="634" spans="1:14" s="13" customFormat="1" ht="22.5" customHeight="1">
      <c r="A634" s="49"/>
      <c r="B634" s="8" t="s">
        <v>176</v>
      </c>
      <c r="C634" s="5" t="s">
        <v>37</v>
      </c>
      <c r="D634" s="43">
        <v>33000</v>
      </c>
      <c r="E634" s="43">
        <f>D634</f>
        <v>33000</v>
      </c>
      <c r="F634" s="43">
        <v>0</v>
      </c>
      <c r="G634" s="82">
        <v>0</v>
      </c>
      <c r="H634" s="82">
        <f>E634</f>
        <v>33000</v>
      </c>
      <c r="I634" s="82"/>
      <c r="J634" s="82"/>
      <c r="K634" s="86"/>
      <c r="L634" s="134"/>
      <c r="M634" s="134"/>
      <c r="N634" s="102"/>
    </row>
    <row r="635" spans="1:14" s="13" customFormat="1" ht="15" customHeight="1">
      <c r="A635" s="47" t="s">
        <v>319</v>
      </c>
      <c r="B635" s="53"/>
      <c r="C635" s="36" t="s">
        <v>186</v>
      </c>
      <c r="D635" s="80">
        <f>SUM(D636:D637)</f>
        <v>7100</v>
      </c>
      <c r="E635" s="80">
        <f aca="true" t="shared" si="128" ref="E635:N635">SUM(E636:E637)</f>
        <v>7100</v>
      </c>
      <c r="F635" s="80">
        <f t="shared" si="128"/>
        <v>0</v>
      </c>
      <c r="G635" s="80">
        <f t="shared" si="128"/>
        <v>7100</v>
      </c>
      <c r="H635" s="80">
        <f t="shared" si="128"/>
        <v>0</v>
      </c>
      <c r="I635" s="80">
        <f t="shared" si="128"/>
        <v>0</v>
      </c>
      <c r="J635" s="80">
        <f t="shared" si="128"/>
        <v>0</v>
      </c>
      <c r="K635" s="80">
        <f t="shared" si="128"/>
        <v>0</v>
      </c>
      <c r="L635" s="80">
        <f t="shared" si="128"/>
        <v>0</v>
      </c>
      <c r="M635" s="80">
        <f t="shared" si="128"/>
        <v>0</v>
      </c>
      <c r="N635" s="81">
        <f t="shared" si="128"/>
        <v>0</v>
      </c>
    </row>
    <row r="636" spans="1:14" s="13" customFormat="1" ht="18" customHeight="1">
      <c r="A636" s="61"/>
      <c r="B636" s="8" t="s">
        <v>128</v>
      </c>
      <c r="C636" s="5" t="s">
        <v>129</v>
      </c>
      <c r="D636" s="43">
        <v>6500</v>
      </c>
      <c r="E636" s="43">
        <f>D636</f>
        <v>6500</v>
      </c>
      <c r="F636" s="43">
        <v>0</v>
      </c>
      <c r="G636" s="82">
        <f>E636</f>
        <v>6500</v>
      </c>
      <c r="H636" s="82">
        <v>0</v>
      </c>
      <c r="I636" s="82"/>
      <c r="J636" s="82"/>
      <c r="K636" s="86"/>
      <c r="L636" s="134"/>
      <c r="M636" s="134"/>
      <c r="N636" s="102"/>
    </row>
    <row r="637" spans="1:14" s="13" customFormat="1" ht="16.5" customHeight="1">
      <c r="A637" s="61"/>
      <c r="B637" s="8" t="s">
        <v>133</v>
      </c>
      <c r="C637" s="5" t="s">
        <v>203</v>
      </c>
      <c r="D637" s="43">
        <v>600</v>
      </c>
      <c r="E637" s="43">
        <f>D637</f>
        <v>600</v>
      </c>
      <c r="F637" s="43">
        <v>0</v>
      </c>
      <c r="G637" s="82">
        <f>E637</f>
        <v>600</v>
      </c>
      <c r="H637" s="82">
        <v>0</v>
      </c>
      <c r="I637" s="82"/>
      <c r="J637" s="82"/>
      <c r="K637" s="86"/>
      <c r="L637" s="134"/>
      <c r="M637" s="134"/>
      <c r="N637" s="102"/>
    </row>
    <row r="638" spans="1:14" s="13" customFormat="1" ht="21" customHeight="1">
      <c r="A638" s="50" t="s">
        <v>320</v>
      </c>
      <c r="B638" s="59"/>
      <c r="C638" s="17" t="s">
        <v>321</v>
      </c>
      <c r="D638" s="84">
        <f aca="true" t="shared" si="129" ref="D638:N638">D639</f>
        <v>16000</v>
      </c>
      <c r="E638" s="84">
        <f t="shared" si="129"/>
        <v>16000</v>
      </c>
      <c r="F638" s="84">
        <f t="shared" si="129"/>
        <v>0</v>
      </c>
      <c r="G638" s="84">
        <f t="shared" si="129"/>
        <v>0</v>
      </c>
      <c r="H638" s="84">
        <f t="shared" si="129"/>
        <v>16000</v>
      </c>
      <c r="I638" s="84">
        <f t="shared" si="129"/>
        <v>0</v>
      </c>
      <c r="J638" s="84">
        <f t="shared" si="129"/>
        <v>0</v>
      </c>
      <c r="K638" s="84">
        <f t="shared" si="129"/>
        <v>0</v>
      </c>
      <c r="L638" s="84">
        <f t="shared" si="129"/>
        <v>0</v>
      </c>
      <c r="M638" s="84">
        <f t="shared" si="129"/>
        <v>0</v>
      </c>
      <c r="N638" s="85">
        <f t="shared" si="129"/>
        <v>0</v>
      </c>
    </row>
    <row r="639" spans="1:14" s="13" customFormat="1" ht="18.75" customHeight="1">
      <c r="A639" s="47" t="s">
        <v>322</v>
      </c>
      <c r="B639" s="48"/>
      <c r="C639" s="36" t="s">
        <v>186</v>
      </c>
      <c r="D639" s="80">
        <f aca="true" t="shared" si="130" ref="D639:N639">D640</f>
        <v>16000</v>
      </c>
      <c r="E639" s="80">
        <f t="shared" si="130"/>
        <v>16000</v>
      </c>
      <c r="F639" s="80">
        <f t="shared" si="130"/>
        <v>0</v>
      </c>
      <c r="G639" s="80">
        <f t="shared" si="130"/>
        <v>0</v>
      </c>
      <c r="H639" s="80">
        <f t="shared" si="130"/>
        <v>16000</v>
      </c>
      <c r="I639" s="80">
        <f t="shared" si="130"/>
        <v>0</v>
      </c>
      <c r="J639" s="80">
        <f t="shared" si="130"/>
        <v>0</v>
      </c>
      <c r="K639" s="80">
        <f t="shared" si="130"/>
        <v>0</v>
      </c>
      <c r="L639" s="80">
        <f t="shared" si="130"/>
        <v>0</v>
      </c>
      <c r="M639" s="80">
        <f t="shared" si="130"/>
        <v>0</v>
      </c>
      <c r="N639" s="81">
        <f t="shared" si="130"/>
        <v>0</v>
      </c>
    </row>
    <row r="640" spans="1:14" s="13" customFormat="1" ht="27.75" customHeight="1">
      <c r="A640" s="61"/>
      <c r="B640" s="8" t="s">
        <v>305</v>
      </c>
      <c r="C640" s="5" t="s">
        <v>341</v>
      </c>
      <c r="D640" s="43">
        <v>16000</v>
      </c>
      <c r="E640" s="43">
        <f>D640</f>
        <v>16000</v>
      </c>
      <c r="F640" s="43">
        <v>0</v>
      </c>
      <c r="G640" s="82"/>
      <c r="H640" s="83">
        <f>E640</f>
        <v>16000</v>
      </c>
      <c r="I640" s="83"/>
      <c r="J640" s="83"/>
      <c r="K640" s="86"/>
      <c r="L640" s="134"/>
      <c r="M640" s="134"/>
      <c r="N640" s="102"/>
    </row>
    <row r="641" spans="1:14" s="13" customFormat="1" ht="27.75" customHeight="1" thickBot="1">
      <c r="A641" s="136"/>
      <c r="B641" s="151"/>
      <c r="C641" s="137" t="s">
        <v>323</v>
      </c>
      <c r="D641" s="89">
        <f>D8+D14+D20+D48+D58+D85+D163+D206+D210+D215+D378+D389+D484+D565+D632+D638</f>
        <v>62485714</v>
      </c>
      <c r="E641" s="89">
        <f aca="true" t="shared" si="131" ref="E641:N641">E8+E14+E20+E48+E58+E85+E163+E206+E210+E215+E378+E389+E484+E565+E632+E638</f>
        <v>38815734</v>
      </c>
      <c r="F641" s="89">
        <f t="shared" si="131"/>
        <v>21825452</v>
      </c>
      <c r="G641" s="89">
        <f t="shared" si="131"/>
        <v>9156536</v>
      </c>
      <c r="H641" s="89">
        <f t="shared" si="131"/>
        <v>2768146</v>
      </c>
      <c r="I641" s="89">
        <f t="shared" si="131"/>
        <v>1549558</v>
      </c>
      <c r="J641" s="89">
        <f t="shared" si="131"/>
        <v>2485942</v>
      </c>
      <c r="K641" s="89">
        <f t="shared" si="131"/>
        <v>1030100</v>
      </c>
      <c r="L641" s="89">
        <f t="shared" si="131"/>
        <v>23669980</v>
      </c>
      <c r="M641" s="89">
        <f t="shared" si="131"/>
        <v>9904323</v>
      </c>
      <c r="N641" s="154">
        <f t="shared" si="131"/>
        <v>13765657</v>
      </c>
    </row>
    <row r="642" spans="1:14" s="13" customFormat="1" ht="12.75">
      <c r="A642"/>
      <c r="B642"/>
      <c r="C642"/>
      <c r="D642" s="3"/>
      <c r="E642" s="3"/>
      <c r="F642"/>
      <c r="G642"/>
      <c r="H642"/>
      <c r="I642"/>
      <c r="J642"/>
      <c r="K642"/>
      <c r="L642"/>
      <c r="M642"/>
      <c r="N642"/>
    </row>
    <row r="643" spans="1:14" s="13" customFormat="1" ht="12.75">
      <c r="A643"/>
      <c r="B643"/>
      <c r="C643"/>
      <c r="D643"/>
      <c r="E643"/>
      <c r="F643" s="155"/>
      <c r="G643" s="155"/>
      <c r="H643" s="155"/>
      <c r="I643" s="155"/>
      <c r="J643" s="155"/>
      <c r="K643" s="155"/>
      <c r="L643"/>
      <c r="M643"/>
      <c r="N643"/>
    </row>
    <row r="644" spans="1:14" s="13" customFormat="1" ht="12.75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</row>
    <row r="645" spans="1:14" s="13" customFormat="1" ht="12.75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</row>
    <row r="646" spans="1:14" s="13" customFormat="1" ht="12.75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</row>
    <row r="647" spans="1:14" s="13" customFormat="1" ht="12.75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</row>
    <row r="648" spans="1:14" s="13" customFormat="1" ht="12.75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</row>
    <row r="649" spans="1:14" s="13" customFormat="1" ht="12.75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</row>
    <row r="650" spans="1:14" s="13" customFormat="1" ht="12.75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</row>
    <row r="651" spans="1:14" s="13" customFormat="1" ht="12.75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</row>
    <row r="652" spans="1:14" s="13" customFormat="1" ht="12.75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</row>
    <row r="653" spans="1:14" s="13" customFormat="1" ht="12.75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</row>
    <row r="654" spans="1:14" s="13" customFormat="1" ht="12.75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</row>
    <row r="655" spans="1:14" s="13" customFormat="1" ht="12.75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</row>
    <row r="656" spans="1:14" s="13" customFormat="1" ht="12.75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</row>
    <row r="657" spans="1:14" s="13" customFormat="1" ht="12.75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</row>
    <row r="658" spans="1:14" s="13" customFormat="1" ht="12.75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</row>
    <row r="659" spans="1:14" s="13" customFormat="1" ht="12.75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</row>
    <row r="660" spans="1:14" s="13" customFormat="1" ht="12.75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</row>
    <row r="661" spans="1:14" s="13" customFormat="1" ht="12.75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</row>
    <row r="662" spans="1:14" s="13" customFormat="1" ht="12.75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</row>
    <row r="663" spans="1:14" s="13" customFormat="1" ht="12.75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</row>
    <row r="664" spans="1:14" s="13" customFormat="1" ht="12.75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</row>
    <row r="665" spans="1:14" s="13" customFormat="1" ht="12.75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</row>
    <row r="666" spans="1:14" s="13" customFormat="1" ht="12.75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</row>
    <row r="667" spans="1:14" s="13" customFormat="1" ht="12.75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</row>
    <row r="668" spans="1:14" s="13" customFormat="1" ht="12.75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</row>
    <row r="669" spans="1:14" s="13" customFormat="1" ht="12.75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</row>
    <row r="670" spans="1:14" s="13" customFormat="1" ht="12.75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</row>
    <row r="671" spans="1:14" s="13" customFormat="1" ht="12.75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</row>
    <row r="672" spans="1:14" s="13" customFormat="1" ht="12.75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</row>
    <row r="673" spans="1:14" s="13" customFormat="1" ht="12.75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</row>
    <row r="674" spans="1:14" s="13" customFormat="1" ht="12.75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</row>
    <row r="675" spans="1:14" s="13" customFormat="1" ht="12.75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</row>
    <row r="676" spans="1:14" s="13" customFormat="1" ht="12.75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</row>
    <row r="677" spans="1:14" s="13" customFormat="1" ht="12.75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</row>
    <row r="678" spans="1:14" s="13" customFormat="1" ht="12.75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</row>
    <row r="679" spans="1:14" s="13" customFormat="1" ht="12.75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</row>
    <row r="680" spans="1:14" s="13" customFormat="1" ht="12.75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</row>
    <row r="681" spans="1:14" s="13" customFormat="1" ht="12.75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</row>
    <row r="682" spans="1:14" s="13" customFormat="1" ht="12.75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</row>
    <row r="683" spans="1:14" s="13" customFormat="1" ht="12.75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</row>
    <row r="684" spans="1:14" s="13" customFormat="1" ht="12.75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</row>
    <row r="685" spans="1:14" s="13" customFormat="1" ht="12.75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</row>
    <row r="686" spans="1:14" s="13" customFormat="1" ht="12.75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</row>
    <row r="687" spans="1:14" s="13" customFormat="1" ht="12.75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</row>
    <row r="688" spans="1:14" s="13" customFormat="1" ht="12.75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</row>
    <row r="689" spans="1:14" s="13" customFormat="1" ht="12.75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</row>
    <row r="690" spans="1:14" s="13" customFormat="1" ht="12.75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</row>
    <row r="691" spans="1:14" s="13" customFormat="1" ht="12.75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</row>
    <row r="692" spans="1:14" s="13" customFormat="1" ht="12.75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</row>
    <row r="693" spans="1:14" s="13" customFormat="1" ht="12.75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</row>
    <row r="694" spans="1:14" s="13" customFormat="1" ht="12.75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</row>
    <row r="695" spans="1:14" s="13" customFormat="1" ht="12.75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</row>
    <row r="696" spans="1:14" s="13" customFormat="1" ht="12.75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</row>
    <row r="697" spans="1:14" s="13" customFormat="1" ht="12.75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</row>
    <row r="698" spans="1:14" s="13" customFormat="1" ht="12.75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</row>
    <row r="699" spans="1:14" s="13" customFormat="1" ht="12.75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</row>
    <row r="700" spans="1:14" s="13" customFormat="1" ht="12.75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</row>
    <row r="701" spans="1:14" s="13" customFormat="1" ht="12.75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</row>
    <row r="702" spans="1:14" s="13" customFormat="1" ht="12.75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</row>
    <row r="703" spans="1:14" s="13" customFormat="1" ht="12.75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</row>
    <row r="704" spans="1:14" s="13" customFormat="1" ht="12.75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</row>
    <row r="705" spans="1:14" s="13" customFormat="1" ht="12.75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</row>
    <row r="706" spans="1:14" s="13" customFormat="1" ht="12.75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</row>
    <row r="707" spans="1:14" s="13" customFormat="1" ht="12.75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</row>
    <row r="708" spans="1:14" s="13" customFormat="1" ht="12.75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</row>
    <row r="709" spans="1:14" s="13" customFormat="1" ht="12.75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</row>
    <row r="710" spans="1:14" s="13" customFormat="1" ht="12.75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</row>
    <row r="711" spans="1:14" s="13" customFormat="1" ht="12.75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</row>
    <row r="712" spans="1:14" s="13" customFormat="1" ht="12.75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</row>
    <row r="713" spans="1:14" s="13" customFormat="1" ht="12.75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</row>
    <row r="714" spans="1:14" s="13" customFormat="1" ht="12.75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</row>
    <row r="715" spans="1:14" s="13" customFormat="1" ht="12.75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</row>
    <row r="716" spans="1:14" s="13" customFormat="1" ht="12.75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</row>
    <row r="717" spans="1:14" s="13" customFormat="1" ht="12.75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</row>
    <row r="718" spans="1:14" s="13" customFormat="1" ht="12.75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</row>
    <row r="719" spans="1:14" s="13" customFormat="1" ht="12.75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</row>
    <row r="720" spans="1:14" s="13" customFormat="1" ht="12.75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</row>
    <row r="721" spans="1:14" s="13" customFormat="1" ht="12.75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</row>
    <row r="722" spans="1:14" s="13" customFormat="1" ht="12.75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</row>
    <row r="723" spans="1:14" s="13" customFormat="1" ht="12.75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</row>
    <row r="724" spans="1:14" s="13" customFormat="1" ht="12.75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</row>
    <row r="725" spans="1:14" s="13" customFormat="1" ht="12.75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</row>
    <row r="726" spans="1:14" s="13" customFormat="1" ht="12.75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</row>
    <row r="727" spans="1:14" s="13" customFormat="1" ht="12.75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</row>
    <row r="728" spans="1:14" s="13" customFormat="1" ht="12.75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</row>
    <row r="729" spans="1:14" s="13" customFormat="1" ht="12.75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</row>
    <row r="730" spans="1:14" s="13" customFormat="1" ht="12.75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</row>
    <row r="731" spans="1:14" s="13" customFormat="1" ht="12.75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</row>
    <row r="732" spans="1:14" s="13" customFormat="1" ht="12.75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</row>
    <row r="733" spans="1:14" s="13" customFormat="1" ht="12.75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</row>
    <row r="734" spans="1:14" s="13" customFormat="1" ht="12.75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</row>
    <row r="735" spans="1:14" s="13" customFormat="1" ht="12.75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</row>
    <row r="736" spans="1:14" s="13" customFormat="1" ht="12.75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</row>
    <row r="737" spans="1:14" s="13" customFormat="1" ht="12.75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</row>
    <row r="738" spans="1:14" s="13" customFormat="1" ht="12.75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</row>
    <row r="739" spans="1:14" s="13" customFormat="1" ht="12.75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</row>
    <row r="740" spans="1:14" s="13" customFormat="1" ht="12.75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</row>
    <row r="741" spans="1:14" s="13" customFormat="1" ht="12.75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</row>
    <row r="742" spans="1:14" s="13" customFormat="1" ht="12.75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</row>
    <row r="743" spans="1:14" s="13" customFormat="1" ht="12.75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</row>
    <row r="744" spans="1:14" s="13" customFormat="1" ht="12.75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</row>
    <row r="745" spans="1:14" s="13" customFormat="1" ht="12.75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</row>
    <row r="746" spans="1:14" s="13" customFormat="1" ht="12.75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</row>
    <row r="747" spans="1:14" s="13" customFormat="1" ht="12.75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</row>
    <row r="748" spans="1:14" s="13" customFormat="1" ht="12.75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</row>
    <row r="749" spans="1:14" s="13" customFormat="1" ht="12.75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</row>
    <row r="750" spans="1:14" s="13" customFormat="1" ht="12.75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</row>
    <row r="751" spans="1:14" s="13" customFormat="1" ht="12.75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</row>
    <row r="752" spans="1:14" s="13" customFormat="1" ht="12.75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</row>
    <row r="753" spans="1:14" s="13" customFormat="1" ht="12.75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</row>
    <row r="754" spans="1:14" s="13" customFormat="1" ht="12.75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</row>
    <row r="755" spans="1:14" s="13" customFormat="1" ht="12.75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</row>
    <row r="756" spans="1:14" s="13" customFormat="1" ht="12.75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</row>
    <row r="757" spans="1:14" s="13" customFormat="1" ht="12.75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</row>
    <row r="758" spans="1:14" s="13" customFormat="1" ht="12.75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</row>
    <row r="759" spans="1:14" s="13" customFormat="1" ht="12.75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</row>
    <row r="760" spans="1:14" s="13" customFormat="1" ht="12.75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</row>
    <row r="761" spans="1:14" s="13" customFormat="1" ht="12.75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</row>
    <row r="762" spans="1:14" s="13" customFormat="1" ht="12.75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</row>
    <row r="763" spans="1:14" s="13" customFormat="1" ht="12.75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</row>
    <row r="764" spans="1:14" s="13" customFormat="1" ht="12.75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</row>
    <row r="765" spans="1:14" s="13" customFormat="1" ht="12.75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</row>
    <row r="766" spans="1:14" s="13" customFormat="1" ht="12.75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</row>
    <row r="767" spans="1:14" s="13" customFormat="1" ht="12.75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</row>
    <row r="768" spans="1:14" s="13" customFormat="1" ht="12.75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</row>
    <row r="769" spans="1:14" s="13" customFormat="1" ht="12.75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</row>
    <row r="770" spans="1:14" s="13" customFormat="1" ht="12.75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</row>
    <row r="771" spans="1:14" s="13" customFormat="1" ht="12.75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</row>
    <row r="772" spans="1:14" s="13" customFormat="1" ht="12.75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</row>
    <row r="773" spans="1:14" s="13" customFormat="1" ht="12.75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</row>
    <row r="774" spans="1:14" s="13" customFormat="1" ht="12.75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</row>
    <row r="775" spans="1:14" s="13" customFormat="1" ht="12.75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</row>
    <row r="776" spans="1:14" s="13" customFormat="1" ht="12.75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</row>
    <row r="777" spans="1:14" s="13" customFormat="1" ht="12.75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</row>
    <row r="778" spans="1:14" s="13" customFormat="1" ht="12.75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</row>
    <row r="779" spans="1:14" s="13" customFormat="1" ht="12.75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</row>
    <row r="780" spans="1:14" s="13" customFormat="1" ht="12.75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</row>
    <row r="781" spans="1:14" s="13" customFormat="1" ht="12.75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</row>
    <row r="782" spans="1:14" s="13" customFormat="1" ht="12.75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</row>
    <row r="783" spans="1:14" s="13" customFormat="1" ht="12.75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</row>
    <row r="784" spans="1:14" s="13" customFormat="1" ht="12.75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</row>
    <row r="785" spans="1:14" s="13" customFormat="1" ht="12.75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</row>
    <row r="786" spans="1:14" s="13" customFormat="1" ht="12.75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</row>
    <row r="787" spans="1:14" s="13" customFormat="1" ht="12.75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</row>
    <row r="788" spans="1:14" s="13" customFormat="1" ht="12.75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</row>
    <row r="789" spans="1:14" s="13" customFormat="1" ht="12.75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</row>
    <row r="790" spans="1:14" s="13" customFormat="1" ht="12.75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</row>
    <row r="791" spans="1:14" s="13" customFormat="1" ht="12.75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</row>
    <row r="792" spans="1:14" s="13" customFormat="1" ht="12.75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</row>
    <row r="793" spans="1:14" s="13" customFormat="1" ht="12.75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</row>
    <row r="794" spans="1:14" s="13" customFormat="1" ht="12.75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</row>
    <row r="795" spans="1:14" s="13" customFormat="1" ht="12.75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</row>
    <row r="796" spans="1:14" s="13" customFormat="1" ht="12.75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</row>
    <row r="797" spans="1:14" s="13" customFormat="1" ht="12.75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</row>
    <row r="798" spans="1:14" s="13" customFormat="1" ht="12.75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</row>
    <row r="799" spans="1:14" s="13" customFormat="1" ht="12.75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</row>
    <row r="800" spans="1:14" s="13" customFormat="1" ht="12.75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</row>
    <row r="801" spans="1:14" s="13" customFormat="1" ht="12.75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</row>
    <row r="802" spans="1:14" s="13" customFormat="1" ht="12.75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</row>
    <row r="803" spans="1:14" s="13" customFormat="1" ht="12.75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</row>
    <row r="804" spans="1:14" s="13" customFormat="1" ht="12.75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</row>
    <row r="805" spans="1:14" s="13" customFormat="1" ht="12.75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</row>
    <row r="806" spans="1:14" s="13" customFormat="1" ht="12.75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</row>
    <row r="807" spans="1:14" s="13" customFormat="1" ht="12.75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</row>
    <row r="808" spans="1:14" s="13" customFormat="1" ht="12.75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</row>
    <row r="809" spans="1:14" s="13" customFormat="1" ht="12.75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</row>
    <row r="810" spans="1:14" s="13" customFormat="1" ht="12.75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</row>
    <row r="811" spans="1:14" s="13" customFormat="1" ht="12.75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</row>
    <row r="812" spans="1:14" s="13" customFormat="1" ht="12.75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</row>
    <row r="813" spans="1:14" s="13" customFormat="1" ht="12.75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</row>
    <row r="814" spans="1:14" s="13" customFormat="1" ht="12.75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</row>
    <row r="815" spans="1:14" s="13" customFormat="1" ht="12.75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</row>
    <row r="816" spans="1:14" s="13" customFormat="1" ht="12.75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</row>
    <row r="817" spans="1:14" s="13" customFormat="1" ht="12.75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</row>
    <row r="818" spans="1:14" s="13" customFormat="1" ht="12.75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</row>
    <row r="819" spans="1:14" s="13" customFormat="1" ht="12.75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</row>
    <row r="820" spans="1:14" s="13" customFormat="1" ht="12.75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</row>
    <row r="821" spans="1:14" s="13" customFormat="1" ht="12.75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</row>
    <row r="822" spans="1:14" s="13" customFormat="1" ht="12.75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</row>
    <row r="823" spans="1:14" s="13" customFormat="1" ht="12.75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</row>
    <row r="824" spans="1:14" s="13" customFormat="1" ht="12.75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</row>
    <row r="825" spans="1:14" s="13" customFormat="1" ht="12.75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</row>
    <row r="826" spans="1:14" s="13" customFormat="1" ht="12.75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</row>
    <row r="827" spans="1:14" s="13" customFormat="1" ht="12.75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</row>
    <row r="828" spans="1:14" s="13" customFormat="1" ht="12.75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</row>
    <row r="829" spans="1:14" s="13" customFormat="1" ht="12.75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</row>
    <row r="830" spans="1:14" s="13" customFormat="1" ht="12.75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</row>
    <row r="831" spans="1:14" s="13" customFormat="1" ht="12.75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</row>
    <row r="832" spans="1:14" s="13" customFormat="1" ht="12.75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</row>
    <row r="833" spans="1:14" s="13" customFormat="1" ht="12.75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</row>
    <row r="834" spans="1:14" s="13" customFormat="1" ht="12.75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</row>
    <row r="835" spans="1:14" s="13" customFormat="1" ht="12.75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</row>
    <row r="836" spans="1:14" s="13" customFormat="1" ht="12.75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</row>
    <row r="837" spans="1:14" s="13" customFormat="1" ht="12.75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</row>
    <row r="838" spans="1:14" s="13" customFormat="1" ht="12.75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</row>
    <row r="839" spans="1:14" s="13" customFormat="1" ht="12.75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</row>
    <row r="840" spans="1:14" s="13" customFormat="1" ht="12.75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</row>
    <row r="841" spans="1:14" s="13" customFormat="1" ht="12.75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</row>
    <row r="842" spans="1:14" s="13" customFormat="1" ht="12.75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</row>
    <row r="843" spans="1:14" s="13" customFormat="1" ht="12.75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</row>
    <row r="844" spans="1:14" s="13" customFormat="1" ht="12.75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</row>
    <row r="845" spans="1:14" s="13" customFormat="1" ht="12.75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</row>
    <row r="846" spans="1:14" s="13" customFormat="1" ht="12.75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</row>
    <row r="847" spans="1:14" s="13" customFormat="1" ht="12.75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</row>
    <row r="848" spans="1:14" s="13" customFormat="1" ht="12.75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</row>
    <row r="849" spans="1:14" s="13" customFormat="1" ht="12.75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</row>
    <row r="850" spans="1:14" s="13" customFormat="1" ht="12.75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</row>
    <row r="851" spans="1:14" s="13" customFormat="1" ht="12.75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</row>
    <row r="852" spans="1:14" s="13" customFormat="1" ht="12.75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</row>
    <row r="853" spans="1:14" s="13" customFormat="1" ht="12.75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</row>
    <row r="854" spans="1:14" s="13" customFormat="1" ht="12.75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</row>
    <row r="855" spans="1:14" s="13" customFormat="1" ht="12.75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</row>
    <row r="856" spans="1:14" s="13" customFormat="1" ht="12.75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</row>
    <row r="857" spans="1:14" s="13" customFormat="1" ht="12.75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</row>
    <row r="858" spans="1:14" s="13" customFormat="1" ht="12.75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</row>
    <row r="859" spans="1:14" s="13" customFormat="1" ht="12.75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</row>
    <row r="860" spans="1:14" s="13" customFormat="1" ht="12.75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</row>
    <row r="861" spans="1:14" s="13" customFormat="1" ht="12.75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</row>
    <row r="862" spans="1:14" s="13" customFormat="1" ht="12.75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</row>
    <row r="863" spans="1:14" s="13" customFormat="1" ht="12.75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</row>
    <row r="864" spans="1:14" s="13" customFormat="1" ht="12.75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</row>
    <row r="865" spans="1:14" s="13" customFormat="1" ht="12.75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</row>
    <row r="866" spans="1:14" s="13" customFormat="1" ht="12.75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</row>
    <row r="867" spans="1:14" s="13" customFormat="1" ht="12.75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</row>
    <row r="868" spans="1:14" s="13" customFormat="1" ht="12.75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</row>
    <row r="869" spans="1:14" s="13" customFormat="1" ht="12.75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</row>
    <row r="870" spans="1:14" s="13" customFormat="1" ht="12.75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</row>
    <row r="871" spans="1:14" s="13" customFormat="1" ht="12.75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</row>
    <row r="872" spans="1:14" s="13" customFormat="1" ht="12.75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</row>
    <row r="873" spans="1:14" s="13" customFormat="1" ht="12.75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</row>
    <row r="874" spans="1:14" s="13" customFormat="1" ht="12.75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</row>
    <row r="875" spans="1:14" s="13" customFormat="1" ht="12.75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</row>
    <row r="876" spans="1:14" s="13" customFormat="1" ht="12.75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</row>
    <row r="877" spans="1:14" s="13" customFormat="1" ht="12.75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</row>
    <row r="878" spans="1:14" s="13" customFormat="1" ht="12.75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</row>
    <row r="879" spans="1:14" s="13" customFormat="1" ht="12.75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</row>
    <row r="880" spans="1:14" s="13" customFormat="1" ht="12.75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</row>
    <row r="881" spans="1:14" s="13" customFormat="1" ht="12.75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</row>
    <row r="882" spans="1:14" s="13" customFormat="1" ht="12.75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</row>
    <row r="883" spans="1:14" s="13" customFormat="1" ht="12.75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</row>
    <row r="884" spans="1:14" s="13" customFormat="1" ht="12.75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</row>
    <row r="885" spans="1:14" s="13" customFormat="1" ht="12.75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</row>
    <row r="886" spans="1:14" s="13" customFormat="1" ht="12.75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</row>
    <row r="887" spans="1:14" s="13" customFormat="1" ht="12.75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</row>
    <row r="888" spans="1:14" s="13" customFormat="1" ht="12.75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</row>
    <row r="889" spans="1:14" s="13" customFormat="1" ht="12.75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</row>
    <row r="890" spans="1:14" s="13" customFormat="1" ht="12.75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</row>
    <row r="891" spans="1:14" s="13" customFormat="1" ht="12.75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</row>
    <row r="892" spans="1:14" s="13" customFormat="1" ht="12.75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</row>
    <row r="893" spans="1:14" s="13" customFormat="1" ht="12.75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</row>
    <row r="894" spans="1:14" s="13" customFormat="1" ht="12.75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</row>
    <row r="895" spans="1:14" s="13" customFormat="1" ht="12.75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</row>
    <row r="896" spans="1:14" s="13" customFormat="1" ht="12.75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</row>
    <row r="897" spans="1:14" s="13" customFormat="1" ht="12.75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</row>
    <row r="898" spans="1:14" s="13" customFormat="1" ht="12.75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</row>
    <row r="899" spans="1:14" s="13" customFormat="1" ht="12.75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</row>
    <row r="900" spans="1:14" s="13" customFormat="1" ht="12.75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</row>
    <row r="901" spans="1:14" s="13" customFormat="1" ht="12.75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</row>
    <row r="902" spans="1:14" s="13" customFormat="1" ht="12.75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</row>
    <row r="903" spans="1:14" s="13" customFormat="1" ht="12.75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</row>
    <row r="904" spans="1:14" s="13" customFormat="1" ht="12.75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</row>
    <row r="905" spans="1:14" s="13" customFormat="1" ht="12.75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</row>
    <row r="906" spans="1:14" s="13" customFormat="1" ht="12.75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</row>
    <row r="907" spans="1:14" s="13" customFormat="1" ht="12.75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</row>
    <row r="908" spans="1:14" s="13" customFormat="1" ht="12.75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</row>
    <row r="909" spans="1:14" s="13" customFormat="1" ht="12.75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</row>
    <row r="910" spans="1:14" s="13" customFormat="1" ht="12.75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</row>
    <row r="911" spans="1:14" s="13" customFormat="1" ht="12.75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</row>
    <row r="912" spans="1:14" s="13" customFormat="1" ht="12.75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</row>
    <row r="913" spans="1:14" s="13" customFormat="1" ht="12.75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</row>
    <row r="914" spans="1:14" s="13" customFormat="1" ht="12.75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</row>
    <row r="915" spans="1:14" s="13" customFormat="1" ht="12.75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</row>
    <row r="916" spans="1:14" s="13" customFormat="1" ht="12.75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</row>
    <row r="917" spans="1:14" s="13" customFormat="1" ht="12.75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</row>
    <row r="918" spans="1:14" s="13" customFormat="1" ht="12.75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</row>
    <row r="919" spans="1:14" s="13" customFormat="1" ht="12.75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</row>
    <row r="920" spans="1:14" s="13" customFormat="1" ht="12.75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</row>
    <row r="921" spans="1:14" s="13" customFormat="1" ht="12.75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</row>
    <row r="922" spans="1:14" s="13" customFormat="1" ht="12.75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</row>
    <row r="923" spans="1:14" s="13" customFormat="1" ht="12.75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</row>
    <row r="924" spans="1:14" s="13" customFormat="1" ht="12.75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</row>
    <row r="925" spans="1:14" s="13" customFormat="1" ht="12.75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</row>
    <row r="926" spans="1:14" s="13" customFormat="1" ht="12.75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</row>
    <row r="927" spans="1:14" s="13" customFormat="1" ht="12.75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</row>
    <row r="928" spans="1:14" s="13" customFormat="1" ht="12.75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</row>
    <row r="929" spans="1:14" s="13" customFormat="1" ht="12.75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</row>
    <row r="930" spans="1:14" s="13" customFormat="1" ht="12.75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</row>
    <row r="931" spans="1:14" s="13" customFormat="1" ht="12.75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</row>
    <row r="932" spans="1:14" s="13" customFormat="1" ht="12.75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</row>
    <row r="933" spans="1:14" s="13" customFormat="1" ht="12.75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</row>
    <row r="934" spans="1:14" s="13" customFormat="1" ht="12.75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</row>
    <row r="935" spans="1:14" s="13" customFormat="1" ht="12.75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</row>
    <row r="936" spans="1:14" s="13" customFormat="1" ht="12.75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</row>
    <row r="937" spans="1:14" s="13" customFormat="1" ht="12.75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</row>
    <row r="938" spans="1:14" s="13" customFormat="1" ht="12.75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</row>
    <row r="939" spans="1:14" s="13" customFormat="1" ht="12.75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</row>
    <row r="940" spans="1:14" s="13" customFormat="1" ht="12.75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</row>
    <row r="941" spans="1:14" s="13" customFormat="1" ht="12.75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</row>
    <row r="942" spans="1:14" s="13" customFormat="1" ht="12.75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</row>
    <row r="943" spans="1:14" s="13" customFormat="1" ht="12.75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</row>
    <row r="944" spans="1:14" s="13" customFormat="1" ht="12.75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</row>
    <row r="945" spans="1:14" s="13" customFormat="1" ht="12.75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</row>
    <row r="946" spans="1:14" s="13" customFormat="1" ht="12.75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</row>
    <row r="947" spans="1:14" s="13" customFormat="1" ht="12.75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</row>
    <row r="948" spans="1:14" s="13" customFormat="1" ht="12.75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</row>
    <row r="949" spans="1:14" s="13" customFormat="1" ht="12.75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</row>
    <row r="950" spans="1:14" s="13" customFormat="1" ht="12.75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</row>
    <row r="951" spans="1:14" s="13" customFormat="1" ht="12.75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</row>
    <row r="952" spans="1:14" s="13" customFormat="1" ht="12.75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</row>
    <row r="953" spans="1:14" s="13" customFormat="1" ht="12.75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</row>
    <row r="954" spans="1:14" s="13" customFormat="1" ht="12.75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</row>
    <row r="955" spans="1:14" s="13" customFormat="1" ht="12.75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</row>
    <row r="956" spans="1:14" s="13" customFormat="1" ht="12.75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</row>
    <row r="957" spans="1:14" s="13" customFormat="1" ht="12.75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</row>
    <row r="958" spans="1:14" s="13" customFormat="1" ht="12.75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</row>
    <row r="959" spans="1:14" s="13" customFormat="1" ht="12.75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</row>
    <row r="960" spans="1:14" s="13" customFormat="1" ht="12.75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</row>
    <row r="961" spans="1:14" s="13" customFormat="1" ht="12.75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</row>
    <row r="962" spans="1:14" s="13" customFormat="1" ht="12.75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</row>
    <row r="963" spans="1:14" s="13" customFormat="1" ht="12.75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</row>
    <row r="964" spans="1:14" s="13" customFormat="1" ht="12.75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</row>
    <row r="965" spans="1:14" s="13" customFormat="1" ht="12.75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</row>
    <row r="966" spans="1:14" s="13" customFormat="1" ht="12.75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</row>
    <row r="967" spans="1:14" s="13" customFormat="1" ht="12.75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</row>
    <row r="968" spans="1:14" s="13" customFormat="1" ht="12.75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</row>
    <row r="969" spans="1:14" s="13" customFormat="1" ht="12.75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</row>
    <row r="970" spans="1:14" s="13" customFormat="1" ht="12.75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</row>
    <row r="971" spans="1:14" s="13" customFormat="1" ht="12.75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</row>
    <row r="972" spans="1:14" s="13" customFormat="1" ht="12.75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</row>
    <row r="973" spans="1:14" s="13" customFormat="1" ht="12.75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</row>
    <row r="974" spans="1:14" s="13" customFormat="1" ht="12.75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</row>
    <row r="975" spans="1:14" s="13" customFormat="1" ht="12.75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</row>
    <row r="976" spans="1:14" s="13" customFormat="1" ht="12.75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</row>
    <row r="977" spans="1:14" s="13" customFormat="1" ht="12.75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</row>
    <row r="978" spans="1:14" s="13" customFormat="1" ht="12.75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</row>
    <row r="979" spans="1:14" s="13" customFormat="1" ht="12.75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</row>
    <row r="980" spans="1:14" s="13" customFormat="1" ht="12.75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</row>
    <row r="981" spans="1:14" s="13" customFormat="1" ht="12.75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</row>
    <row r="982" spans="1:14" s="13" customFormat="1" ht="12.75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</row>
    <row r="983" spans="1:14" s="13" customFormat="1" ht="12.75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</row>
    <row r="984" spans="1:14" s="13" customFormat="1" ht="12.75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</row>
    <row r="985" spans="1:14" s="13" customFormat="1" ht="12.75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</row>
    <row r="986" spans="1:14" s="13" customFormat="1" ht="12.75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</row>
    <row r="987" spans="1:14" s="13" customFormat="1" ht="12.75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</row>
    <row r="988" spans="1:14" s="13" customFormat="1" ht="12.75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</row>
    <row r="989" spans="1:14" s="13" customFormat="1" ht="12.75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</row>
    <row r="990" spans="1:14" s="13" customFormat="1" ht="12.75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</row>
    <row r="991" spans="1:14" s="13" customFormat="1" ht="12.75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</row>
    <row r="992" spans="1:14" s="13" customFormat="1" ht="12.75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</row>
    <row r="993" spans="1:14" s="13" customFormat="1" ht="12.75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</row>
    <row r="994" spans="1:14" s="13" customFormat="1" ht="12.75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</row>
    <row r="995" spans="1:14" s="13" customFormat="1" ht="12.75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</row>
    <row r="996" spans="1:14" s="13" customFormat="1" ht="12.75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</row>
    <row r="997" spans="1:14" s="13" customFormat="1" ht="12.75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</row>
    <row r="998" spans="1:14" s="13" customFormat="1" ht="12.75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</row>
    <row r="999" spans="1:14" s="13" customFormat="1" ht="12.75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</row>
    <row r="1000" spans="1:14" s="13" customFormat="1" ht="12.75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</row>
    <row r="1001" spans="1:14" s="13" customFormat="1" ht="12.75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</row>
    <row r="1002" spans="1:14" s="13" customFormat="1" ht="12.75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</row>
    <row r="1003" spans="1:14" s="13" customFormat="1" ht="12.75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</row>
    <row r="1004" spans="1:14" s="13" customFormat="1" ht="12.75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</row>
    <row r="1005" spans="1:14" s="13" customFormat="1" ht="12.75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</row>
    <row r="1006" spans="1:14" s="13" customFormat="1" ht="12.75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</row>
    <row r="1007" spans="1:14" s="13" customFormat="1" ht="12.75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</row>
    <row r="1008" spans="1:14" s="13" customFormat="1" ht="12.75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</row>
    <row r="1009" spans="1:14" s="13" customFormat="1" ht="12.75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</row>
    <row r="1010" spans="1:14" s="13" customFormat="1" ht="12.75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</row>
    <row r="1011" spans="1:14" s="13" customFormat="1" ht="12.75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</row>
    <row r="1012" spans="1:14" s="13" customFormat="1" ht="12.75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</row>
    <row r="1013" spans="1:14" s="13" customFormat="1" ht="12.75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</row>
    <row r="1014" spans="1:14" s="13" customFormat="1" ht="12.75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</row>
    <row r="1015" spans="1:14" s="13" customFormat="1" ht="12.75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</row>
    <row r="1016" spans="1:14" s="13" customFormat="1" ht="12.75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</row>
    <row r="1017" spans="1:14" s="13" customFormat="1" ht="12.75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</row>
    <row r="1018" spans="1:14" s="13" customFormat="1" ht="12.75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</row>
    <row r="1019" spans="1:14" s="13" customFormat="1" ht="12.75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</row>
    <row r="1020" spans="1:14" s="13" customFormat="1" ht="12.75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</row>
    <row r="1021" spans="1:14" s="13" customFormat="1" ht="12.75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</row>
    <row r="1022" spans="1:14" s="13" customFormat="1" ht="12.75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</row>
    <row r="1023" spans="1:14" s="13" customFormat="1" ht="12.75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</row>
    <row r="1024" spans="1:14" s="13" customFormat="1" ht="12.75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</row>
    <row r="1025" spans="1:14" s="13" customFormat="1" ht="12.75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</row>
    <row r="1026" spans="1:14" s="13" customFormat="1" ht="12.75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</row>
    <row r="1027" spans="1:14" s="13" customFormat="1" ht="12.75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</row>
    <row r="1028" spans="1:14" s="13" customFormat="1" ht="12.75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</row>
    <row r="1029" spans="1:14" s="13" customFormat="1" ht="12.75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</row>
    <row r="1030" spans="1:14" s="13" customFormat="1" ht="12.75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</row>
    <row r="1031" spans="1:14" s="13" customFormat="1" ht="12.75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</row>
    <row r="1032" spans="1:14" s="13" customFormat="1" ht="12.75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</row>
    <row r="1033" spans="1:14" s="13" customFormat="1" ht="12.75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</row>
    <row r="1034" spans="1:14" s="13" customFormat="1" ht="12.75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</row>
    <row r="1035" spans="1:14" s="13" customFormat="1" ht="12.75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</row>
    <row r="1036" spans="1:14" s="13" customFormat="1" ht="12.75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</row>
    <row r="1037" spans="1:14" s="13" customFormat="1" ht="12.75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</row>
    <row r="1038" spans="1:14" s="13" customFormat="1" ht="12.75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</row>
    <row r="1039" spans="1:14" s="13" customFormat="1" ht="12.75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</row>
    <row r="1040" spans="1:14" s="13" customFormat="1" ht="12.75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</row>
    <row r="1041" spans="1:14" s="13" customFormat="1" ht="12.75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</row>
    <row r="1042" spans="1:14" s="13" customFormat="1" ht="12.75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</row>
    <row r="1043" spans="1:14" s="13" customFormat="1" ht="12.75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</row>
    <row r="1044" spans="1:14" s="13" customFormat="1" ht="12.75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</row>
    <row r="1045" spans="1:14" s="13" customFormat="1" ht="12.75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</row>
    <row r="1046" spans="1:14" s="13" customFormat="1" ht="12.75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</row>
    <row r="1047" spans="1:14" s="13" customFormat="1" ht="12.75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</row>
    <row r="1048" spans="1:14" s="13" customFormat="1" ht="12.75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</row>
    <row r="1049" spans="1:14" s="13" customFormat="1" ht="12.75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</row>
    <row r="1050" spans="1:14" s="13" customFormat="1" ht="12.75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</row>
    <row r="1051" spans="1:14" s="13" customFormat="1" ht="12.75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</row>
    <row r="1052" spans="1:14" s="13" customFormat="1" ht="12.75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</row>
    <row r="1053" spans="1:14" s="13" customFormat="1" ht="12.75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</row>
    <row r="1054" spans="1:14" s="13" customFormat="1" ht="12.75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</row>
    <row r="1055" spans="1:14" s="13" customFormat="1" ht="12.75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</row>
    <row r="1056" spans="1:14" s="13" customFormat="1" ht="12.75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</row>
    <row r="1057" spans="1:14" s="13" customFormat="1" ht="12.75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</row>
    <row r="1058" spans="1:14" s="13" customFormat="1" ht="12.75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</row>
    <row r="1059" spans="1:14" s="13" customFormat="1" ht="12.75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</row>
    <row r="1060" spans="1:14" s="13" customFormat="1" ht="12.75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</row>
    <row r="1061" spans="1:14" s="13" customFormat="1" ht="12.75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</row>
    <row r="1062" spans="1:14" s="13" customFormat="1" ht="12.75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</row>
    <row r="1063" spans="1:14" s="13" customFormat="1" ht="12.75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</row>
    <row r="1064" spans="1:14" s="13" customFormat="1" ht="12.75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</row>
    <row r="1065" spans="1:14" s="13" customFormat="1" ht="12.75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</row>
    <row r="1066" spans="1:14" s="13" customFormat="1" ht="12.75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</row>
    <row r="1067" spans="1:14" s="13" customFormat="1" ht="12.75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</row>
    <row r="1068" spans="1:14" s="13" customFormat="1" ht="12.75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</row>
    <row r="1069" spans="1:14" s="13" customFormat="1" ht="12.75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</row>
    <row r="1070" spans="1:14" s="13" customFormat="1" ht="12.75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</row>
    <row r="1071" spans="1:14" s="13" customFormat="1" ht="12.75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</row>
    <row r="1072" spans="1:14" s="13" customFormat="1" ht="12.75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</row>
    <row r="1073" spans="1:14" s="13" customFormat="1" ht="12.75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</row>
    <row r="1074" spans="1:14" s="13" customFormat="1" ht="12.75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</row>
    <row r="1075" spans="1:14" s="13" customFormat="1" ht="12.75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</row>
    <row r="1076" spans="1:14" s="13" customFormat="1" ht="12.75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</row>
    <row r="1077" spans="1:14" s="13" customFormat="1" ht="12.75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</row>
    <row r="1078" spans="1:14" s="13" customFormat="1" ht="12.75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</row>
    <row r="1079" spans="1:14" s="13" customFormat="1" ht="12.75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</row>
    <row r="1080" spans="1:14" s="13" customFormat="1" ht="12.75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</row>
    <row r="1081" spans="1:14" s="13" customFormat="1" ht="12.75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</row>
    <row r="1082" spans="1:14" s="13" customFormat="1" ht="12.75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</row>
    <row r="1083" spans="1:14" s="13" customFormat="1" ht="12.75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</row>
    <row r="1084" spans="1:14" s="13" customFormat="1" ht="12.75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</row>
    <row r="1085" spans="1:14" s="13" customFormat="1" ht="12.75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</row>
    <row r="1086" spans="1:14" s="13" customFormat="1" ht="12.75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</row>
    <row r="1087" spans="1:14" s="13" customFormat="1" ht="12.75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</row>
    <row r="1088" spans="1:14" s="13" customFormat="1" ht="12.75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</row>
    <row r="1089" spans="1:14" s="13" customFormat="1" ht="12.75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</row>
    <row r="1090" spans="1:14" s="13" customFormat="1" ht="12.75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</row>
    <row r="1091" spans="1:14" s="13" customFormat="1" ht="12.75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</row>
    <row r="1092" spans="1:14" s="13" customFormat="1" ht="12.75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</row>
    <row r="1093" spans="1:14" s="13" customFormat="1" ht="12.75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</row>
    <row r="1094" spans="1:14" s="13" customFormat="1" ht="12.75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</row>
    <row r="1095" spans="1:14" s="13" customFormat="1" ht="12.75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/>
    </row>
    <row r="1096" spans="1:14" s="13" customFormat="1" ht="12.75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</row>
    <row r="1097" spans="1:14" s="13" customFormat="1" ht="12.75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</row>
    <row r="1098" spans="1:14" s="13" customFormat="1" ht="12.75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/>
    </row>
    <row r="1099" spans="1:14" s="13" customFormat="1" ht="12.75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</row>
    <row r="1100" spans="1:14" s="13" customFormat="1" ht="12.75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</row>
    <row r="1101" spans="1:14" s="13" customFormat="1" ht="12.75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/>
    </row>
    <row r="1102" spans="1:14" s="13" customFormat="1" ht="12.75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</row>
    <row r="1103" spans="1:14" s="13" customFormat="1" ht="12.75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</row>
    <row r="1104" spans="1:14" s="13" customFormat="1" ht="12.75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/>
    </row>
    <row r="1105" spans="1:14" s="13" customFormat="1" ht="12.75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</row>
    <row r="1106" spans="1:14" s="13" customFormat="1" ht="12.75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/>
    </row>
    <row r="1107" spans="1:14" s="13" customFormat="1" ht="12.75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/>
    </row>
    <row r="1108" spans="1:14" s="13" customFormat="1" ht="12.75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</row>
    <row r="1109" spans="1:14" s="13" customFormat="1" ht="12.75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/>
    </row>
    <row r="1110" spans="1:14" s="13" customFormat="1" ht="12.75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/>
    </row>
    <row r="1111" spans="1:14" s="13" customFormat="1" ht="12.75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</row>
    <row r="1112" spans="1:14" s="13" customFormat="1" ht="12.75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/>
    </row>
    <row r="1113" spans="1:14" s="13" customFormat="1" ht="12.75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/>
    </row>
    <row r="1114" spans="1:14" s="13" customFormat="1" ht="12.75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</row>
    <row r="1115" spans="1:14" s="13" customFormat="1" ht="12.75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/>
    </row>
    <row r="1116" spans="1:14" s="13" customFormat="1" ht="12.75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/>
    </row>
    <row r="1117" spans="1:14" s="13" customFormat="1" ht="12.75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</row>
    <row r="1118" spans="1:14" s="13" customFormat="1" ht="12.75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/>
    </row>
    <row r="1119" spans="1:14" s="13" customFormat="1" ht="12.75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/>
    </row>
    <row r="1120" spans="1:14" s="13" customFormat="1" ht="12.75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</row>
    <row r="1121" spans="1:14" s="13" customFormat="1" ht="12.75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/>
    </row>
    <row r="1122" spans="1:14" s="13" customFormat="1" ht="12.75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/>
    </row>
    <row r="1123" spans="1:14" s="13" customFormat="1" ht="12.75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</row>
    <row r="1124" spans="1:14" s="13" customFormat="1" ht="12.75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/>
    </row>
    <row r="1125" spans="1:14" s="13" customFormat="1" ht="12.75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/>
    </row>
    <row r="1126" spans="1:14" s="13" customFormat="1" ht="12.75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</row>
    <row r="1127" spans="1:14" s="13" customFormat="1" ht="12.75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/>
    </row>
    <row r="1128" spans="1:14" s="13" customFormat="1" ht="12.75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</row>
    <row r="1129" spans="1:14" s="13" customFormat="1" ht="12.75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</row>
    <row r="1130" spans="1:14" s="13" customFormat="1" ht="12.75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/>
    </row>
    <row r="1131" spans="1:14" s="13" customFormat="1" ht="12.75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</row>
    <row r="1132" spans="1:14" s="13" customFormat="1" ht="12.75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</row>
    <row r="1133" spans="1:14" s="13" customFormat="1" ht="12.75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</row>
    <row r="1134" spans="1:14" s="13" customFormat="1" ht="12.75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</row>
    <row r="1135" spans="1:14" s="13" customFormat="1" ht="12.75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</row>
    <row r="1136" spans="1:14" s="13" customFormat="1" ht="12.75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/>
    </row>
    <row r="1137" spans="1:14" s="13" customFormat="1" ht="12.75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/>
    </row>
    <row r="1138" spans="1:14" s="13" customFormat="1" ht="12.75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</row>
    <row r="1139" spans="1:14" s="13" customFormat="1" ht="12.75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/>
    </row>
    <row r="1140" spans="1:14" s="13" customFormat="1" ht="12.75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/>
    </row>
    <row r="1141" spans="1:14" s="13" customFormat="1" ht="12.75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</row>
    <row r="1142" spans="1:14" s="13" customFormat="1" ht="12.75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/>
    </row>
    <row r="1143" spans="1:14" s="13" customFormat="1" ht="12.75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/>
    </row>
    <row r="1144" spans="1:14" s="13" customFormat="1" ht="12.75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</row>
    <row r="1145" spans="1:14" s="13" customFormat="1" ht="12.75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/>
    </row>
    <row r="1146" spans="1:14" s="13" customFormat="1" ht="12.75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/>
    </row>
    <row r="1147" spans="1:14" s="13" customFormat="1" ht="12.75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</row>
    <row r="1148" spans="1:14" s="13" customFormat="1" ht="12.75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/>
    </row>
    <row r="1149" spans="1:14" s="13" customFormat="1" ht="12.75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/>
    </row>
    <row r="1150" spans="1:14" s="13" customFormat="1" ht="12.75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</row>
    <row r="1151" spans="1:14" s="13" customFormat="1" ht="12.75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/>
    </row>
    <row r="1152" spans="1:14" s="13" customFormat="1" ht="12.75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/>
    </row>
    <row r="1153" spans="1:14" s="13" customFormat="1" ht="12.75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</row>
    <row r="1154" spans="1:14" s="13" customFormat="1" ht="12.75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/>
    </row>
    <row r="1155" spans="1:14" s="13" customFormat="1" ht="12.75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/>
    </row>
    <row r="1156" spans="1:14" s="13" customFormat="1" ht="12.75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</row>
    <row r="1157" spans="1:14" s="13" customFormat="1" ht="12.75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/>
    </row>
    <row r="1158" spans="1:14" s="13" customFormat="1" ht="12.75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/>
    </row>
    <row r="1159" spans="1:14" s="13" customFormat="1" ht="12.75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</row>
    <row r="1160" spans="1:14" s="13" customFormat="1" ht="12.75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/>
    </row>
    <row r="1161" spans="1:14" s="13" customFormat="1" ht="12.75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/>
    </row>
    <row r="1162" spans="1:14" s="13" customFormat="1" ht="12.75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</row>
    <row r="1163" spans="1:14" s="13" customFormat="1" ht="12.75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/>
    </row>
    <row r="1164" spans="1:14" s="13" customFormat="1" ht="12.75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/>
    </row>
    <row r="1165" spans="1:14" s="13" customFormat="1" ht="12.75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</row>
    <row r="1166" spans="1:14" s="13" customFormat="1" ht="12.75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/>
    </row>
    <row r="1167" spans="1:14" s="13" customFormat="1" ht="12.75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/>
    </row>
    <row r="1168" spans="1:14" s="13" customFormat="1" ht="12.75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</row>
    <row r="1169" spans="1:14" s="13" customFormat="1" ht="12.75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/>
    </row>
    <row r="1170" spans="1:14" s="13" customFormat="1" ht="12.75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/>
    </row>
    <row r="1171" spans="1:14" s="13" customFormat="1" ht="12.75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</row>
    <row r="1172" spans="1:14" s="13" customFormat="1" ht="12.75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/>
    </row>
    <row r="1173" spans="1:14" s="13" customFormat="1" ht="12.75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/>
    </row>
    <row r="1174" spans="1:14" s="13" customFormat="1" ht="12.75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</row>
    <row r="1175" spans="1:14" s="13" customFormat="1" ht="12.75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/>
    </row>
    <row r="1176" spans="1:14" s="13" customFormat="1" ht="12.75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/>
    </row>
    <row r="1177" spans="1:14" s="13" customFormat="1" ht="12.75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</row>
    <row r="1178" spans="1:14" s="13" customFormat="1" ht="12.75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/>
    </row>
    <row r="1179" spans="1:14" s="13" customFormat="1" ht="12.75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/>
    </row>
    <row r="1180" spans="1:14" s="13" customFormat="1" ht="12.75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</row>
    <row r="1181" spans="1:14" s="13" customFormat="1" ht="12.75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/>
    </row>
    <row r="1182" spans="1:14" s="13" customFormat="1" ht="12.75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/>
    </row>
    <row r="1183" spans="1:14" s="13" customFormat="1" ht="12.75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</row>
    <row r="1184" spans="1:14" s="13" customFormat="1" ht="12.75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/>
    </row>
    <row r="1185" spans="1:14" s="13" customFormat="1" ht="12.75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/>
    </row>
    <row r="1186" spans="1:14" s="13" customFormat="1" ht="12.75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</row>
    <row r="1187" spans="1:14" s="13" customFormat="1" ht="12.75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/>
    </row>
    <row r="1188" spans="1:14" s="13" customFormat="1" ht="12.75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/>
    </row>
    <row r="1189" spans="1:14" s="13" customFormat="1" ht="12.75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</row>
    <row r="1190" spans="1:14" s="13" customFormat="1" ht="12.75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/>
    </row>
    <row r="1191" spans="1:14" s="13" customFormat="1" ht="12.75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/>
    </row>
    <row r="1192" spans="1:14" s="13" customFormat="1" ht="12.75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</row>
    <row r="1193" spans="1:14" s="13" customFormat="1" ht="12.75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/>
    </row>
    <row r="1194" spans="1:14" s="13" customFormat="1" ht="12.75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/>
    </row>
    <row r="1195" spans="1:14" s="13" customFormat="1" ht="12.75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</row>
    <row r="1196" spans="1:14" s="13" customFormat="1" ht="12.75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/>
    </row>
    <row r="1197" spans="1:14" s="13" customFormat="1" ht="12.75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/>
    </row>
    <row r="1198" spans="1:14" s="13" customFormat="1" ht="12.75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</row>
    <row r="1199" spans="1:14" s="13" customFormat="1" ht="12.75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/>
    </row>
    <row r="1200" spans="1:14" s="13" customFormat="1" ht="12.75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/>
    </row>
    <row r="1201" spans="1:14" s="13" customFormat="1" ht="12.75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</row>
    <row r="1202" spans="1:14" s="13" customFormat="1" ht="12.75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/>
    </row>
    <row r="1203" spans="1:14" s="13" customFormat="1" ht="12.75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/>
    </row>
    <row r="1204" spans="1:14" s="13" customFormat="1" ht="12.75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</row>
    <row r="1205" spans="1:14" s="13" customFormat="1" ht="12.75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/>
    </row>
    <row r="1206" spans="1:14" s="13" customFormat="1" ht="12.75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/>
    </row>
    <row r="1207" spans="1:14" s="13" customFormat="1" ht="12.75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</row>
    <row r="1208" spans="1:14" s="13" customFormat="1" ht="12.75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/>
    </row>
    <row r="1209" spans="1:14" s="13" customFormat="1" ht="12.75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/>
    </row>
    <row r="1210" spans="1:14" s="13" customFormat="1" ht="12.75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</row>
    <row r="1211" spans="1:14" s="13" customFormat="1" ht="12.75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/>
    </row>
    <row r="1212" spans="1:14" s="13" customFormat="1" ht="12.75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/>
    </row>
    <row r="1213" spans="1:14" s="13" customFormat="1" ht="12.75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</row>
    <row r="1214" spans="1:14" s="13" customFormat="1" ht="12.75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/>
    </row>
    <row r="1215" spans="1:14" s="13" customFormat="1" ht="12.75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/>
    </row>
    <row r="1216" spans="1:14" s="13" customFormat="1" ht="12.75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</row>
    <row r="1217" spans="1:14" s="13" customFormat="1" ht="12.75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/>
    </row>
    <row r="1218" spans="1:14" s="13" customFormat="1" ht="12.75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/>
    </row>
    <row r="1219" spans="1:14" s="13" customFormat="1" ht="12.75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</row>
    <row r="1220" spans="1:14" s="13" customFormat="1" ht="12.75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/>
    </row>
    <row r="1221" spans="1:14" s="13" customFormat="1" ht="12.75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/>
    </row>
    <row r="1222" spans="1:14" s="13" customFormat="1" ht="12.75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</row>
    <row r="1223" spans="1:14" s="13" customFormat="1" ht="12.75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/>
    </row>
    <row r="1224" spans="1:14" s="13" customFormat="1" ht="12.75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/>
    </row>
    <row r="1225" spans="1:14" s="13" customFormat="1" ht="12.75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</row>
    <row r="1226" spans="1:14" s="13" customFormat="1" ht="12.75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/>
    </row>
    <row r="1227" spans="1:14" s="13" customFormat="1" ht="12.75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/>
    </row>
    <row r="1228" spans="1:14" s="13" customFormat="1" ht="12.75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</row>
    <row r="1229" spans="1:14" s="13" customFormat="1" ht="12.75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/>
    </row>
    <row r="1230" spans="1:14" s="13" customFormat="1" ht="12.75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/>
    </row>
    <row r="1231" spans="1:14" s="13" customFormat="1" ht="12.75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</row>
    <row r="1232" spans="1:14" s="13" customFormat="1" ht="12.75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/>
    </row>
    <row r="1233" spans="1:14" s="13" customFormat="1" ht="12.75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/>
    </row>
    <row r="1234" spans="1:14" s="13" customFormat="1" ht="12.75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</row>
    <row r="1235" spans="1:14" s="13" customFormat="1" ht="12.75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/>
    </row>
    <row r="1236" spans="1:14" s="13" customFormat="1" ht="12.75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/>
    </row>
    <row r="1237" spans="1:14" s="13" customFormat="1" ht="12.75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</row>
    <row r="1238" spans="1:14" s="13" customFormat="1" ht="12.75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/>
    </row>
    <row r="1239" spans="1:14" s="13" customFormat="1" ht="12.75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/>
    </row>
    <row r="1240" spans="1:14" s="13" customFormat="1" ht="12.75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</row>
    <row r="1241" spans="1:14" s="13" customFormat="1" ht="12.75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/>
    </row>
    <row r="1242" spans="1:14" s="13" customFormat="1" ht="12.75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/>
    </row>
    <row r="1243" spans="1:14" s="13" customFormat="1" ht="12.75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</row>
    <row r="1244" spans="1:14" s="13" customFormat="1" ht="12.75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/>
    </row>
    <row r="1245" spans="1:14" s="13" customFormat="1" ht="12.75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/>
    </row>
    <row r="1246" spans="1:14" s="13" customFormat="1" ht="12.75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</row>
    <row r="1247" spans="1:14" s="13" customFormat="1" ht="12.75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/>
    </row>
    <row r="1248" spans="1:14" s="13" customFormat="1" ht="12.75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/>
    </row>
    <row r="1249" spans="1:14" s="13" customFormat="1" ht="12.75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</row>
    <row r="1250" spans="1:14" s="13" customFormat="1" ht="12.75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/>
    </row>
    <row r="1251" spans="1:14" s="13" customFormat="1" ht="12.75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/>
    </row>
    <row r="1252" spans="1:14" s="13" customFormat="1" ht="12.75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</row>
    <row r="1253" spans="1:14" s="13" customFormat="1" ht="12.75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/>
    </row>
    <row r="1254" spans="1:14" s="13" customFormat="1" ht="12.75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/>
    </row>
    <row r="1255" spans="1:14" s="13" customFormat="1" ht="12.75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</row>
    <row r="1256" spans="1:14" s="13" customFormat="1" ht="12.75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  <c r="N1256"/>
    </row>
    <row r="1257" spans="1:14" s="13" customFormat="1" ht="12.75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  <c r="N1257"/>
    </row>
    <row r="1258" spans="1:14" s="13" customFormat="1" ht="12.75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</row>
    <row r="1259" spans="1:14" s="13" customFormat="1" ht="12.75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/>
    </row>
    <row r="1260" spans="1:14" s="13" customFormat="1" ht="12.75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/>
    </row>
    <row r="1261" spans="1:14" s="13" customFormat="1" ht="12.75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</row>
    <row r="1262" spans="1:14" s="13" customFormat="1" ht="12.75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  <c r="N1262"/>
    </row>
    <row r="1263" spans="1:14" s="13" customFormat="1" ht="12.75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  <c r="N1263"/>
    </row>
    <row r="1264" spans="1:14" s="13" customFormat="1" ht="12.75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</row>
    <row r="1265" spans="1:14" s="13" customFormat="1" ht="12.75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  <c r="N1265"/>
    </row>
    <row r="1266" spans="1:14" s="13" customFormat="1" ht="12.75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  <c r="N1266"/>
    </row>
    <row r="1267" spans="1:14" s="13" customFormat="1" ht="12.75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</row>
    <row r="1268" spans="1:14" s="13" customFormat="1" ht="12.75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  <c r="N1268"/>
    </row>
    <row r="1269" spans="1:14" s="13" customFormat="1" ht="12.75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  <c r="N1269"/>
    </row>
    <row r="1270" spans="1:14" s="13" customFormat="1" ht="12.75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</row>
    <row r="1271" spans="1:14" s="13" customFormat="1" ht="12.75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  <c r="N1271"/>
    </row>
    <row r="1272" spans="1:14" s="13" customFormat="1" ht="12.75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  <c r="N1272"/>
    </row>
    <row r="1273" spans="1:14" s="13" customFormat="1" ht="12.75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</row>
    <row r="1274" spans="1:14" s="13" customFormat="1" ht="12.75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  <c r="N1274"/>
    </row>
    <row r="1275" spans="1:14" s="13" customFormat="1" ht="12.75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  <c r="N1275"/>
    </row>
    <row r="1276" spans="1:14" s="13" customFormat="1" ht="12.75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/>
    </row>
    <row r="1277" spans="1:14" s="13" customFormat="1" ht="12.75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  <c r="N1277"/>
    </row>
    <row r="1278" spans="1:14" s="13" customFormat="1" ht="12.75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  <c r="N1278"/>
    </row>
    <row r="1279" spans="1:14" s="13" customFormat="1" ht="12.75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/>
    </row>
    <row r="1280" spans="1:14" s="13" customFormat="1" ht="12.75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  <c r="N1280"/>
    </row>
    <row r="1281" spans="1:14" s="13" customFormat="1" ht="12.75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  <c r="N1281"/>
    </row>
    <row r="1282" spans="1:14" s="13" customFormat="1" ht="12.75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/>
    </row>
    <row r="1283" spans="1:14" s="13" customFormat="1" ht="12.75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  <c r="N1283"/>
    </row>
    <row r="1284" spans="1:14" s="13" customFormat="1" ht="12.75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  <c r="N1284"/>
    </row>
    <row r="1285" spans="1:14" s="13" customFormat="1" ht="12.75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/>
    </row>
    <row r="1286" spans="1:14" s="13" customFormat="1" ht="12.75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  <c r="N1286"/>
    </row>
    <row r="1287" spans="1:14" s="13" customFormat="1" ht="12.75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  <c r="N1287"/>
    </row>
    <row r="1288" spans="1:14" s="13" customFormat="1" ht="12.75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/>
    </row>
    <row r="1289" spans="1:14" s="13" customFormat="1" ht="12.75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  <c r="N1289"/>
    </row>
    <row r="1290" spans="1:14" s="13" customFormat="1" ht="12.75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  <c r="N1290"/>
    </row>
    <row r="1291" spans="1:14" s="13" customFormat="1" ht="12.75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/>
    </row>
    <row r="1292" spans="1:14" s="13" customFormat="1" ht="12.75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  <c r="N1292"/>
    </row>
    <row r="1293" spans="1:14" s="13" customFormat="1" ht="12.75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  <c r="N1293"/>
    </row>
    <row r="1294" spans="1:14" s="13" customFormat="1" ht="12.75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/>
    </row>
    <row r="1295" spans="1:14" s="13" customFormat="1" ht="12.75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  <c r="N1295"/>
    </row>
    <row r="1296" spans="1:14" s="13" customFormat="1" ht="12.75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  <c r="N1296"/>
    </row>
    <row r="1297" spans="1:14" s="13" customFormat="1" ht="12.75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/>
    </row>
    <row r="1298" spans="1:14" s="13" customFormat="1" ht="12.75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  <c r="N1298"/>
    </row>
    <row r="1299" spans="1:14" s="13" customFormat="1" ht="12.75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  <c r="N1299"/>
    </row>
    <row r="1300" spans="1:14" s="13" customFormat="1" ht="12.75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/>
    </row>
    <row r="1301" spans="1:14" s="13" customFormat="1" ht="12.75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  <c r="N1301"/>
    </row>
    <row r="1302" spans="1:14" s="13" customFormat="1" ht="12.75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  <c r="N1302"/>
    </row>
    <row r="1303" spans="1:14" s="13" customFormat="1" ht="12.75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/>
    </row>
    <row r="1304" spans="1:14" s="13" customFormat="1" ht="12.75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  <c r="N1304"/>
    </row>
    <row r="1305" spans="1:14" s="13" customFormat="1" ht="12.75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  <c r="N1305"/>
    </row>
    <row r="1306" spans="1:14" s="13" customFormat="1" ht="12.75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/>
    </row>
    <row r="1307" spans="1:14" s="13" customFormat="1" ht="12.75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  <c r="N1307"/>
    </row>
    <row r="1308" spans="1:14" s="13" customFormat="1" ht="12.75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  <c r="N1308"/>
    </row>
    <row r="1309" spans="1:14" s="13" customFormat="1" ht="12.75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/>
    </row>
    <row r="1310" spans="1:14" s="13" customFormat="1" ht="12.75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  <c r="N1310"/>
    </row>
    <row r="1311" spans="1:14" s="13" customFormat="1" ht="12.75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  <c r="N1311"/>
    </row>
    <row r="1312" spans="1:14" s="13" customFormat="1" ht="12.75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/>
    </row>
    <row r="1313" spans="1:14" s="13" customFormat="1" ht="12.75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  <c r="N1313"/>
    </row>
    <row r="1314" spans="1:14" s="13" customFormat="1" ht="12.75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  <c r="N1314"/>
    </row>
    <row r="1315" spans="1:14" s="13" customFormat="1" ht="12.75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/>
    </row>
    <row r="1316" spans="1:14" s="13" customFormat="1" ht="12.75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  <c r="N1316"/>
    </row>
    <row r="1317" spans="1:14" s="13" customFormat="1" ht="12.75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  <c r="N1317"/>
    </row>
    <row r="1318" spans="1:14" s="13" customFormat="1" ht="12.75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/>
    </row>
    <row r="1319" spans="1:14" s="13" customFormat="1" ht="12.75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  <c r="N1319"/>
    </row>
    <row r="1320" spans="1:14" s="13" customFormat="1" ht="12.75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  <c r="N1320"/>
    </row>
    <row r="1321" spans="1:14" s="13" customFormat="1" ht="12.75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/>
    </row>
    <row r="1322" spans="1:14" s="13" customFormat="1" ht="12.75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  <c r="N1322"/>
    </row>
    <row r="1323" spans="1:14" s="13" customFormat="1" ht="12.75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  <c r="N1323"/>
    </row>
    <row r="1324" spans="1:14" s="13" customFormat="1" ht="12.75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/>
    </row>
    <row r="1325" spans="1:14" s="13" customFormat="1" ht="12.75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  <c r="N1325"/>
    </row>
    <row r="1326" spans="1:14" s="13" customFormat="1" ht="12.75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  <c r="N1326"/>
    </row>
    <row r="1327" spans="1:14" s="13" customFormat="1" ht="12.75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/>
    </row>
    <row r="1328" spans="1:14" s="13" customFormat="1" ht="12.75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  <c r="N1328"/>
    </row>
    <row r="1329" spans="1:14" s="13" customFormat="1" ht="12.75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  <c r="N1329"/>
    </row>
    <row r="1330" spans="1:14" s="13" customFormat="1" ht="12.75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/>
    </row>
    <row r="1331" spans="1:14" s="13" customFormat="1" ht="12.75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  <c r="N1331"/>
    </row>
    <row r="1332" spans="1:14" s="13" customFormat="1" ht="12.75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  <c r="N1332"/>
    </row>
    <row r="1333" spans="1:14" s="13" customFormat="1" ht="12.75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/>
    </row>
    <row r="1334" spans="1:14" s="13" customFormat="1" ht="12.75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  <c r="N1334"/>
    </row>
    <row r="1335" spans="1:14" s="13" customFormat="1" ht="12.75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  <c r="N1335"/>
    </row>
    <row r="1336" spans="1:14" s="13" customFormat="1" ht="12.75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/>
    </row>
    <row r="1337" spans="1:14" s="13" customFormat="1" ht="12.75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  <c r="N1337"/>
    </row>
    <row r="1338" spans="1:14" s="13" customFormat="1" ht="12.75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  <c r="N1338"/>
    </row>
    <row r="1339" spans="1:14" s="13" customFormat="1" ht="12.75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/>
    </row>
    <row r="1340" spans="1:14" s="13" customFormat="1" ht="12.75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  <c r="N1340"/>
    </row>
    <row r="1341" spans="1:14" s="13" customFormat="1" ht="12.75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  <c r="N1341"/>
    </row>
    <row r="1342" spans="1:14" s="13" customFormat="1" ht="12.75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/>
    </row>
    <row r="1343" spans="1:14" s="13" customFormat="1" ht="12.75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  <c r="N1343"/>
    </row>
    <row r="1344" spans="1:14" s="13" customFormat="1" ht="12.75">
      <c r="A1344"/>
      <c r="B1344"/>
      <c r="C1344"/>
      <c r="D1344"/>
      <c r="E1344"/>
      <c r="F1344"/>
      <c r="G1344"/>
      <c r="H1344"/>
      <c r="I1344"/>
      <c r="J1344"/>
      <c r="K1344"/>
      <c r="L1344"/>
      <c r="M1344"/>
      <c r="N1344"/>
    </row>
    <row r="1345" spans="1:14" s="13" customFormat="1" ht="12.75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/>
    </row>
    <row r="1346" spans="1:14" s="13" customFormat="1" ht="12.75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  <c r="N1346"/>
    </row>
    <row r="1347" spans="1:14" s="13" customFormat="1" ht="12.75">
      <c r="A1347"/>
      <c r="B1347"/>
      <c r="C1347"/>
      <c r="D1347"/>
      <c r="E1347"/>
      <c r="F1347"/>
      <c r="G1347"/>
      <c r="H1347"/>
      <c r="I1347"/>
      <c r="J1347"/>
      <c r="K1347"/>
      <c r="L1347"/>
      <c r="M1347"/>
      <c r="N1347"/>
    </row>
    <row r="1348" spans="1:14" s="13" customFormat="1" ht="12.75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/>
    </row>
    <row r="1349" spans="1:14" s="13" customFormat="1" ht="12.75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  <c r="N1349"/>
    </row>
    <row r="1350" spans="1:14" s="13" customFormat="1" ht="12.75">
      <c r="A1350"/>
      <c r="B1350"/>
      <c r="C1350"/>
      <c r="D1350"/>
      <c r="E1350"/>
      <c r="F1350"/>
      <c r="G1350"/>
      <c r="H1350"/>
      <c r="I1350"/>
      <c r="J1350"/>
      <c r="K1350"/>
      <c r="L1350"/>
      <c r="M1350"/>
      <c r="N1350"/>
    </row>
    <row r="1351" spans="1:14" s="13" customFormat="1" ht="12.75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/>
    </row>
    <row r="1352" spans="1:14" s="13" customFormat="1" ht="12.75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  <c r="N1352"/>
    </row>
    <row r="1353" spans="1:14" s="13" customFormat="1" ht="12.75">
      <c r="A1353"/>
      <c r="B1353"/>
      <c r="C1353"/>
      <c r="D1353"/>
      <c r="E1353"/>
      <c r="F1353"/>
      <c r="G1353"/>
      <c r="H1353"/>
      <c r="I1353"/>
      <c r="J1353"/>
      <c r="K1353"/>
      <c r="L1353"/>
      <c r="M1353"/>
      <c r="N1353"/>
    </row>
    <row r="1354" spans="1:14" s="13" customFormat="1" ht="12.75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/>
    </row>
    <row r="1355" spans="1:14" s="13" customFormat="1" ht="12.75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  <c r="N1355"/>
    </row>
    <row r="1356" spans="1:14" s="13" customFormat="1" ht="12.75">
      <c r="A1356"/>
      <c r="B1356"/>
      <c r="C1356"/>
      <c r="D1356"/>
      <c r="E1356"/>
      <c r="F1356"/>
      <c r="G1356"/>
      <c r="H1356"/>
      <c r="I1356"/>
      <c r="J1356"/>
      <c r="K1356"/>
      <c r="L1356"/>
      <c r="M1356"/>
      <c r="N1356"/>
    </row>
    <row r="1357" spans="1:14" s="13" customFormat="1" ht="12.75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/>
    </row>
    <row r="1358" spans="1:14" s="13" customFormat="1" ht="12.75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  <c r="N1358"/>
    </row>
    <row r="1359" spans="1:14" s="13" customFormat="1" ht="12.75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  <c r="N1359"/>
    </row>
    <row r="1360" spans="1:14" s="13" customFormat="1" ht="12.75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/>
    </row>
    <row r="1361" spans="1:14" s="13" customFormat="1" ht="12.75">
      <c r="A1361"/>
      <c r="B1361"/>
      <c r="C1361"/>
      <c r="D1361"/>
      <c r="E1361"/>
      <c r="F1361"/>
      <c r="G1361"/>
      <c r="H1361"/>
      <c r="I1361"/>
      <c r="J1361"/>
      <c r="K1361"/>
      <c r="L1361"/>
      <c r="M1361"/>
      <c r="N1361"/>
    </row>
    <row r="1362" spans="1:14" s="13" customFormat="1" ht="12.75">
      <c r="A1362"/>
      <c r="B1362"/>
      <c r="C1362"/>
      <c r="D1362"/>
      <c r="E1362"/>
      <c r="F1362"/>
      <c r="G1362"/>
      <c r="H1362"/>
      <c r="I1362"/>
      <c r="J1362"/>
      <c r="K1362"/>
      <c r="L1362"/>
      <c r="M1362"/>
      <c r="N1362"/>
    </row>
    <row r="1363" spans="1:14" s="13" customFormat="1" ht="12.75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/>
    </row>
    <row r="1364" spans="1:14" s="13" customFormat="1" ht="12.75">
      <c r="A1364"/>
      <c r="B1364"/>
      <c r="C1364"/>
      <c r="D1364"/>
      <c r="E1364"/>
      <c r="F1364"/>
      <c r="G1364"/>
      <c r="H1364"/>
      <c r="I1364"/>
      <c r="J1364"/>
      <c r="K1364"/>
      <c r="L1364"/>
      <c r="M1364"/>
      <c r="N1364"/>
    </row>
    <row r="1365" spans="1:14" s="13" customFormat="1" ht="12.75">
      <c r="A1365"/>
      <c r="B1365"/>
      <c r="C1365"/>
      <c r="D1365"/>
      <c r="E1365"/>
      <c r="F1365"/>
      <c r="G1365"/>
      <c r="H1365"/>
      <c r="I1365"/>
      <c r="J1365"/>
      <c r="K1365"/>
      <c r="L1365"/>
      <c r="M1365"/>
      <c r="N1365"/>
    </row>
    <row r="1366" spans="1:14" s="13" customFormat="1" ht="12.75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/>
    </row>
    <row r="1367" spans="1:14" s="13" customFormat="1" ht="12.75">
      <c r="A1367"/>
      <c r="B1367"/>
      <c r="C1367"/>
      <c r="D1367"/>
      <c r="E1367"/>
      <c r="F1367"/>
      <c r="G1367"/>
      <c r="H1367"/>
      <c r="I1367"/>
      <c r="J1367"/>
      <c r="K1367"/>
      <c r="L1367"/>
      <c r="M1367"/>
      <c r="N1367"/>
    </row>
    <row r="1368" spans="1:14" s="13" customFormat="1" ht="12.75">
      <c r="A1368"/>
      <c r="B1368"/>
      <c r="C1368"/>
      <c r="D1368"/>
      <c r="E1368"/>
      <c r="F1368"/>
      <c r="G1368"/>
      <c r="H1368"/>
      <c r="I1368"/>
      <c r="J1368"/>
      <c r="K1368"/>
      <c r="L1368"/>
      <c r="M1368"/>
      <c r="N1368"/>
    </row>
    <row r="1369" spans="1:14" s="13" customFormat="1" ht="12.75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/>
    </row>
    <row r="1370" spans="1:14" s="13" customFormat="1" ht="12.75">
      <c r="A1370"/>
      <c r="B1370"/>
      <c r="C1370"/>
      <c r="D1370"/>
      <c r="E1370"/>
      <c r="F1370"/>
      <c r="G1370"/>
      <c r="H1370"/>
      <c r="I1370"/>
      <c r="J1370"/>
      <c r="K1370"/>
      <c r="L1370"/>
      <c r="M1370"/>
      <c r="N1370"/>
    </row>
    <row r="1371" spans="1:14" s="13" customFormat="1" ht="12.75">
      <c r="A1371"/>
      <c r="B1371"/>
      <c r="C1371"/>
      <c r="D1371"/>
      <c r="E1371"/>
      <c r="F1371"/>
      <c r="G1371"/>
      <c r="H1371"/>
      <c r="I1371"/>
      <c r="J1371"/>
      <c r="K1371"/>
      <c r="L1371"/>
      <c r="M1371"/>
      <c r="N1371"/>
    </row>
    <row r="1372" spans="1:14" s="13" customFormat="1" ht="12.75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/>
    </row>
    <row r="1373" spans="1:14" s="13" customFormat="1" ht="12.75">
      <c r="A1373"/>
      <c r="B1373"/>
      <c r="C1373"/>
      <c r="D1373"/>
      <c r="E1373"/>
      <c r="F1373"/>
      <c r="G1373"/>
      <c r="H1373"/>
      <c r="I1373"/>
      <c r="J1373"/>
      <c r="K1373"/>
      <c r="L1373"/>
      <c r="M1373"/>
      <c r="N1373"/>
    </row>
    <row r="1374" spans="1:14" s="13" customFormat="1" ht="12.75">
      <c r="A1374"/>
      <c r="B1374"/>
      <c r="C1374"/>
      <c r="D1374"/>
      <c r="E1374"/>
      <c r="F1374"/>
      <c r="G1374"/>
      <c r="H1374"/>
      <c r="I1374"/>
      <c r="J1374"/>
      <c r="K1374"/>
      <c r="L1374"/>
      <c r="M1374"/>
      <c r="N1374"/>
    </row>
    <row r="1375" spans="1:14" s="13" customFormat="1" ht="12.75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  <c r="N1375"/>
    </row>
    <row r="1376" spans="1:14" s="13" customFormat="1" ht="12.75">
      <c r="A1376"/>
      <c r="B1376"/>
      <c r="C1376"/>
      <c r="D1376"/>
      <c r="E1376"/>
      <c r="F1376"/>
      <c r="G1376"/>
      <c r="H1376"/>
      <c r="I1376"/>
      <c r="J1376"/>
      <c r="K1376"/>
      <c r="L1376"/>
      <c r="M1376"/>
      <c r="N1376"/>
    </row>
    <row r="1377" spans="1:14" s="13" customFormat="1" ht="12.75">
      <c r="A1377"/>
      <c r="B1377"/>
      <c r="C1377"/>
      <c r="D1377"/>
      <c r="E1377"/>
      <c r="F1377"/>
      <c r="G1377"/>
      <c r="H1377"/>
      <c r="I1377"/>
      <c r="J1377"/>
      <c r="K1377"/>
      <c r="L1377"/>
      <c r="M1377"/>
      <c r="N1377"/>
    </row>
    <row r="1378" spans="1:14" s="13" customFormat="1" ht="12.75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  <c r="N1378"/>
    </row>
    <row r="1379" spans="1:14" s="13" customFormat="1" ht="12.75">
      <c r="A1379"/>
      <c r="B1379"/>
      <c r="C1379"/>
      <c r="D1379"/>
      <c r="E1379"/>
      <c r="F1379"/>
      <c r="G1379"/>
      <c r="H1379"/>
      <c r="I1379"/>
      <c r="J1379"/>
      <c r="K1379"/>
      <c r="L1379"/>
      <c r="M1379"/>
      <c r="N1379"/>
    </row>
    <row r="1380" spans="1:14" s="13" customFormat="1" ht="12.75">
      <c r="A1380"/>
      <c r="B1380"/>
      <c r="C1380"/>
      <c r="D1380"/>
      <c r="E1380"/>
      <c r="F1380"/>
      <c r="G1380"/>
      <c r="H1380"/>
      <c r="I1380"/>
      <c r="J1380"/>
      <c r="K1380"/>
      <c r="L1380"/>
      <c r="M1380"/>
      <c r="N1380"/>
    </row>
    <row r="1381" spans="1:14" s="13" customFormat="1" ht="12.75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  <c r="N1381"/>
    </row>
    <row r="1382" spans="1:14" s="13" customFormat="1" ht="12.75">
      <c r="A1382"/>
      <c r="B1382"/>
      <c r="C1382"/>
      <c r="D1382"/>
      <c r="E1382"/>
      <c r="F1382"/>
      <c r="G1382"/>
      <c r="H1382"/>
      <c r="I1382"/>
      <c r="J1382"/>
      <c r="K1382"/>
      <c r="L1382"/>
      <c r="M1382"/>
      <c r="N1382"/>
    </row>
    <row r="1383" spans="1:14" s="13" customFormat="1" ht="12.75">
      <c r="A1383"/>
      <c r="B1383"/>
      <c r="C1383"/>
      <c r="D1383"/>
      <c r="E1383"/>
      <c r="F1383"/>
      <c r="G1383"/>
      <c r="H1383"/>
      <c r="I1383"/>
      <c r="J1383"/>
      <c r="K1383"/>
      <c r="L1383"/>
      <c r="M1383"/>
      <c r="N1383"/>
    </row>
    <row r="1384" spans="1:14" s="13" customFormat="1" ht="12.75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  <c r="N1384"/>
    </row>
    <row r="1385" spans="1:14" s="13" customFormat="1" ht="12.75">
      <c r="A1385"/>
      <c r="B1385"/>
      <c r="C1385"/>
      <c r="D1385"/>
      <c r="E1385"/>
      <c r="F1385"/>
      <c r="G1385"/>
      <c r="H1385"/>
      <c r="I1385"/>
      <c r="J1385"/>
      <c r="K1385"/>
      <c r="L1385"/>
      <c r="M1385"/>
      <c r="N1385"/>
    </row>
    <row r="1386" spans="1:14" s="13" customFormat="1" ht="12.75">
      <c r="A1386"/>
      <c r="B1386"/>
      <c r="C1386"/>
      <c r="D1386"/>
      <c r="E1386"/>
      <c r="F1386"/>
      <c r="G1386"/>
      <c r="H1386"/>
      <c r="I1386"/>
      <c r="J1386"/>
      <c r="K1386"/>
      <c r="L1386"/>
      <c r="M1386"/>
      <c r="N1386"/>
    </row>
    <row r="1387" spans="1:14" s="13" customFormat="1" ht="12.75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  <c r="N1387"/>
    </row>
    <row r="1388" spans="1:14" s="13" customFormat="1" ht="12.75">
      <c r="A1388"/>
      <c r="B1388"/>
      <c r="C1388"/>
      <c r="D1388"/>
      <c r="E1388"/>
      <c r="F1388"/>
      <c r="G1388"/>
      <c r="H1388"/>
      <c r="I1388"/>
      <c r="J1388"/>
      <c r="K1388"/>
      <c r="L1388"/>
      <c r="M1388"/>
      <c r="N1388"/>
    </row>
    <row r="1389" spans="1:14" s="13" customFormat="1" ht="12.75">
      <c r="A1389"/>
      <c r="B1389"/>
      <c r="C1389"/>
      <c r="D1389"/>
      <c r="E1389"/>
      <c r="F1389"/>
      <c r="G1389"/>
      <c r="H1389"/>
      <c r="I1389"/>
      <c r="J1389"/>
      <c r="K1389"/>
      <c r="L1389"/>
      <c r="M1389"/>
      <c r="N1389"/>
    </row>
    <row r="1390" spans="1:14" s="13" customFormat="1" ht="12.75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/>
    </row>
    <row r="1391" spans="1:14" s="13" customFormat="1" ht="12.75">
      <c r="A1391"/>
      <c r="B1391"/>
      <c r="C1391"/>
      <c r="D1391"/>
      <c r="E1391"/>
      <c r="F1391"/>
      <c r="G1391"/>
      <c r="H1391"/>
      <c r="I1391"/>
      <c r="J1391"/>
      <c r="K1391"/>
      <c r="L1391"/>
      <c r="M1391"/>
      <c r="N1391"/>
    </row>
    <row r="1392" spans="1:14" s="13" customFormat="1" ht="12.75">
      <c r="A1392"/>
      <c r="B1392"/>
      <c r="C1392"/>
      <c r="D1392"/>
      <c r="E1392"/>
      <c r="F1392"/>
      <c r="G1392"/>
      <c r="H1392"/>
      <c r="I1392"/>
      <c r="J1392"/>
      <c r="K1392"/>
      <c r="L1392"/>
      <c r="M1392"/>
      <c r="N1392"/>
    </row>
    <row r="1393" spans="1:14" s="13" customFormat="1" ht="12.75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  <c r="N1393"/>
    </row>
    <row r="1394" spans="1:14" s="13" customFormat="1" ht="12.75">
      <c r="A1394"/>
      <c r="B1394"/>
      <c r="C1394"/>
      <c r="D1394"/>
      <c r="E1394"/>
      <c r="F1394"/>
      <c r="G1394"/>
      <c r="H1394"/>
      <c r="I1394"/>
      <c r="J1394"/>
      <c r="K1394"/>
      <c r="L1394"/>
      <c r="M1394"/>
      <c r="N1394"/>
    </row>
    <row r="1395" spans="1:14" s="13" customFormat="1" ht="12.75">
      <c r="A1395"/>
      <c r="B1395"/>
      <c r="C1395"/>
      <c r="D1395"/>
      <c r="E1395"/>
      <c r="F1395"/>
      <c r="G1395"/>
      <c r="H1395"/>
      <c r="I1395"/>
      <c r="J1395"/>
      <c r="K1395"/>
      <c r="L1395"/>
      <c r="M1395"/>
      <c r="N1395"/>
    </row>
    <row r="1396" spans="1:14" s="13" customFormat="1" ht="12.75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  <c r="N1396"/>
    </row>
    <row r="1397" spans="1:14" s="13" customFormat="1" ht="12.75">
      <c r="A1397"/>
      <c r="B1397"/>
      <c r="C1397"/>
      <c r="D1397"/>
      <c r="E1397"/>
      <c r="F1397"/>
      <c r="G1397"/>
      <c r="H1397"/>
      <c r="I1397"/>
      <c r="J1397"/>
      <c r="K1397"/>
      <c r="L1397"/>
      <c r="M1397"/>
      <c r="N1397"/>
    </row>
    <row r="1398" spans="1:14" s="13" customFormat="1" ht="12.75">
      <c r="A1398"/>
      <c r="B1398"/>
      <c r="C1398"/>
      <c r="D1398"/>
      <c r="E1398"/>
      <c r="F1398"/>
      <c r="G1398"/>
      <c r="H1398"/>
      <c r="I1398"/>
      <c r="J1398"/>
      <c r="K1398"/>
      <c r="L1398"/>
      <c r="M1398"/>
      <c r="N1398"/>
    </row>
    <row r="1399" spans="1:14" s="13" customFormat="1" ht="12.75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  <c r="N1399"/>
    </row>
    <row r="1400" spans="1:14" s="13" customFormat="1" ht="12.75">
      <c r="A1400"/>
      <c r="B1400"/>
      <c r="C1400"/>
      <c r="D1400"/>
      <c r="E1400"/>
      <c r="F1400"/>
      <c r="G1400"/>
      <c r="H1400"/>
      <c r="I1400"/>
      <c r="J1400"/>
      <c r="K1400"/>
      <c r="L1400"/>
      <c r="M1400"/>
      <c r="N1400"/>
    </row>
    <row r="1401" spans="1:14" s="13" customFormat="1" ht="12.75">
      <c r="A1401"/>
      <c r="B1401"/>
      <c r="C1401"/>
      <c r="D1401"/>
      <c r="E1401"/>
      <c r="F1401"/>
      <c r="G1401"/>
      <c r="H1401"/>
      <c r="I1401"/>
      <c r="J1401"/>
      <c r="K1401"/>
      <c r="L1401"/>
      <c r="M1401"/>
      <c r="N1401"/>
    </row>
    <row r="1402" spans="1:14" s="13" customFormat="1" ht="12.75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  <c r="N1402"/>
    </row>
    <row r="1403" spans="1:14" s="13" customFormat="1" ht="12.75">
      <c r="A1403"/>
      <c r="B1403"/>
      <c r="C1403"/>
      <c r="D1403"/>
      <c r="E1403"/>
      <c r="F1403"/>
      <c r="G1403"/>
      <c r="H1403"/>
      <c r="I1403"/>
      <c r="J1403"/>
      <c r="K1403"/>
      <c r="L1403"/>
      <c r="M1403"/>
      <c r="N1403"/>
    </row>
    <row r="1404" spans="1:14" s="13" customFormat="1" ht="12.75">
      <c r="A1404"/>
      <c r="B1404"/>
      <c r="C1404"/>
      <c r="D1404"/>
      <c r="E1404"/>
      <c r="F1404"/>
      <c r="G1404"/>
      <c r="H1404"/>
      <c r="I1404"/>
      <c r="J1404"/>
      <c r="K1404"/>
      <c r="L1404"/>
      <c r="M1404"/>
      <c r="N1404"/>
    </row>
    <row r="1405" spans="1:14" s="13" customFormat="1" ht="12.75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  <c r="N1405"/>
    </row>
    <row r="1406" spans="1:14" s="13" customFormat="1" ht="12.75">
      <c r="A1406"/>
      <c r="B1406"/>
      <c r="C1406"/>
      <c r="D1406"/>
      <c r="E1406"/>
      <c r="F1406"/>
      <c r="G1406"/>
      <c r="H1406"/>
      <c r="I1406"/>
      <c r="J1406"/>
      <c r="K1406"/>
      <c r="L1406"/>
      <c r="M1406"/>
      <c r="N1406"/>
    </row>
    <row r="1407" spans="1:14" s="13" customFormat="1" ht="12.75">
      <c r="A1407"/>
      <c r="B1407"/>
      <c r="C1407"/>
      <c r="D1407"/>
      <c r="E1407"/>
      <c r="F1407"/>
      <c r="G1407"/>
      <c r="H1407"/>
      <c r="I1407"/>
      <c r="J1407"/>
      <c r="K1407"/>
      <c r="L1407"/>
      <c r="M1407"/>
      <c r="N1407"/>
    </row>
    <row r="1408" spans="1:14" s="13" customFormat="1" ht="12.75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  <c r="N1408"/>
    </row>
    <row r="1409" spans="1:14" s="13" customFormat="1" ht="12.75">
      <c r="A1409"/>
      <c r="B1409"/>
      <c r="C1409"/>
      <c r="D1409"/>
      <c r="E1409"/>
      <c r="F1409"/>
      <c r="G1409"/>
      <c r="H1409"/>
      <c r="I1409"/>
      <c r="J1409"/>
      <c r="K1409"/>
      <c r="L1409"/>
      <c r="M1409"/>
      <c r="N1409"/>
    </row>
    <row r="1410" spans="1:14" s="13" customFormat="1" ht="12.75">
      <c r="A1410"/>
      <c r="B1410"/>
      <c r="C1410"/>
      <c r="D1410"/>
      <c r="E1410"/>
      <c r="F1410"/>
      <c r="G1410"/>
      <c r="H1410"/>
      <c r="I1410"/>
      <c r="J1410"/>
      <c r="K1410"/>
      <c r="L1410"/>
      <c r="M1410"/>
      <c r="N1410"/>
    </row>
    <row r="1411" spans="1:14" s="13" customFormat="1" ht="12.75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  <c r="N1411"/>
    </row>
    <row r="1412" spans="1:14" s="13" customFormat="1" ht="12.75">
      <c r="A1412"/>
      <c r="B1412"/>
      <c r="C1412"/>
      <c r="D1412"/>
      <c r="E1412"/>
      <c r="F1412"/>
      <c r="G1412"/>
      <c r="H1412"/>
      <c r="I1412"/>
      <c r="J1412"/>
      <c r="K1412"/>
      <c r="L1412"/>
      <c r="M1412"/>
      <c r="N1412"/>
    </row>
    <row r="1413" spans="1:14" s="13" customFormat="1" ht="12.75">
      <c r="A1413"/>
      <c r="B1413"/>
      <c r="C1413"/>
      <c r="D1413"/>
      <c r="E1413"/>
      <c r="F1413"/>
      <c r="G1413"/>
      <c r="H1413"/>
      <c r="I1413"/>
      <c r="J1413"/>
      <c r="K1413"/>
      <c r="L1413"/>
      <c r="M1413"/>
      <c r="N1413"/>
    </row>
    <row r="1414" spans="1:14" s="13" customFormat="1" ht="12.75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  <c r="N1414"/>
    </row>
    <row r="1415" spans="1:14" s="13" customFormat="1" ht="12.75">
      <c r="A1415"/>
      <c r="B1415"/>
      <c r="C1415"/>
      <c r="D1415"/>
      <c r="E1415"/>
      <c r="F1415"/>
      <c r="G1415"/>
      <c r="H1415"/>
      <c r="I1415"/>
      <c r="J1415"/>
      <c r="K1415"/>
      <c r="L1415"/>
      <c r="M1415"/>
      <c r="N1415"/>
    </row>
    <row r="1416" spans="1:14" s="13" customFormat="1" ht="12.75">
      <c r="A1416"/>
      <c r="B1416"/>
      <c r="C1416"/>
      <c r="D1416"/>
      <c r="E1416"/>
      <c r="F1416"/>
      <c r="G1416"/>
      <c r="H1416"/>
      <c r="I1416"/>
      <c r="J1416"/>
      <c r="K1416"/>
      <c r="L1416"/>
      <c r="M1416"/>
      <c r="N1416"/>
    </row>
    <row r="1417" spans="1:14" s="13" customFormat="1" ht="12.75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  <c r="N1417"/>
    </row>
    <row r="1418" spans="1:14" s="13" customFormat="1" ht="12.75">
      <c r="A1418"/>
      <c r="B1418"/>
      <c r="C1418"/>
      <c r="D1418"/>
      <c r="E1418"/>
      <c r="F1418"/>
      <c r="G1418"/>
      <c r="H1418"/>
      <c r="I1418"/>
      <c r="J1418"/>
      <c r="K1418"/>
      <c r="L1418"/>
      <c r="M1418"/>
      <c r="N1418"/>
    </row>
    <row r="1419" spans="1:14" s="13" customFormat="1" ht="12.75">
      <c r="A1419"/>
      <c r="B1419"/>
      <c r="C1419"/>
      <c r="D1419"/>
      <c r="E1419"/>
      <c r="F1419"/>
      <c r="G1419"/>
      <c r="H1419"/>
      <c r="I1419"/>
      <c r="J1419"/>
      <c r="K1419"/>
      <c r="L1419"/>
      <c r="M1419"/>
      <c r="N1419"/>
    </row>
    <row r="1420" spans="1:14" s="13" customFormat="1" ht="12.75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  <c r="N1420"/>
    </row>
    <row r="1421" spans="1:14" s="13" customFormat="1" ht="12.75">
      <c r="A1421"/>
      <c r="B1421"/>
      <c r="C1421"/>
      <c r="D1421"/>
      <c r="E1421"/>
      <c r="F1421"/>
      <c r="G1421"/>
      <c r="H1421"/>
      <c r="I1421"/>
      <c r="J1421"/>
      <c r="K1421"/>
      <c r="L1421"/>
      <c r="M1421"/>
      <c r="N1421"/>
    </row>
    <row r="1422" spans="1:14" s="13" customFormat="1" ht="12.75">
      <c r="A1422"/>
      <c r="B1422"/>
      <c r="C1422"/>
      <c r="D1422"/>
      <c r="E1422"/>
      <c r="F1422"/>
      <c r="G1422"/>
      <c r="H1422"/>
      <c r="I1422"/>
      <c r="J1422"/>
      <c r="K1422"/>
      <c r="L1422"/>
      <c r="M1422"/>
      <c r="N1422"/>
    </row>
    <row r="1423" spans="1:14" s="13" customFormat="1" ht="12.75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  <c r="N1423"/>
    </row>
    <row r="1424" spans="1:14" s="13" customFormat="1" ht="12.75">
      <c r="A1424"/>
      <c r="B1424"/>
      <c r="C1424"/>
      <c r="D1424"/>
      <c r="E1424"/>
      <c r="F1424"/>
      <c r="G1424"/>
      <c r="H1424"/>
      <c r="I1424"/>
      <c r="J1424"/>
      <c r="K1424"/>
      <c r="L1424"/>
      <c r="M1424"/>
      <c r="N1424"/>
    </row>
    <row r="1425" spans="1:14" s="13" customFormat="1" ht="12.75">
      <c r="A1425"/>
      <c r="B1425"/>
      <c r="C1425"/>
      <c r="D1425"/>
      <c r="E1425"/>
      <c r="F1425"/>
      <c r="G1425"/>
      <c r="H1425"/>
      <c r="I1425"/>
      <c r="J1425"/>
      <c r="K1425"/>
      <c r="L1425"/>
      <c r="M1425"/>
      <c r="N1425"/>
    </row>
    <row r="1426" spans="1:14" s="13" customFormat="1" ht="12.75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  <c r="N1426"/>
    </row>
    <row r="1427" spans="1:14" s="13" customFormat="1" ht="12.75">
      <c r="A1427"/>
      <c r="B1427"/>
      <c r="C1427"/>
      <c r="D1427"/>
      <c r="E1427"/>
      <c r="F1427"/>
      <c r="G1427"/>
      <c r="H1427"/>
      <c r="I1427"/>
      <c r="J1427"/>
      <c r="K1427"/>
      <c r="L1427"/>
      <c r="M1427"/>
      <c r="N1427"/>
    </row>
    <row r="1428" spans="1:14" s="13" customFormat="1" ht="12.75">
      <c r="A1428"/>
      <c r="B1428"/>
      <c r="C1428"/>
      <c r="D1428"/>
      <c r="E1428"/>
      <c r="F1428"/>
      <c r="G1428"/>
      <c r="H1428"/>
      <c r="I1428"/>
      <c r="J1428"/>
      <c r="K1428"/>
      <c r="L1428"/>
      <c r="M1428"/>
      <c r="N1428"/>
    </row>
    <row r="1429" spans="1:14" s="13" customFormat="1" ht="12.75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  <c r="N1429"/>
    </row>
    <row r="1430" spans="1:14" s="13" customFormat="1" ht="12.75">
      <c r="A1430"/>
      <c r="B1430"/>
      <c r="C1430"/>
      <c r="D1430"/>
      <c r="E1430"/>
      <c r="F1430"/>
      <c r="G1430"/>
      <c r="H1430"/>
      <c r="I1430"/>
      <c r="J1430"/>
      <c r="K1430"/>
      <c r="L1430"/>
      <c r="M1430"/>
      <c r="N1430"/>
    </row>
    <row r="1431" spans="1:14" s="13" customFormat="1" ht="12.75">
      <c r="A1431"/>
      <c r="B1431"/>
      <c r="C1431"/>
      <c r="D1431"/>
      <c r="E1431"/>
      <c r="F1431"/>
      <c r="G1431"/>
      <c r="H1431"/>
      <c r="I1431"/>
      <c r="J1431"/>
      <c r="K1431"/>
      <c r="L1431"/>
      <c r="M1431"/>
      <c r="N1431"/>
    </row>
    <row r="1432" spans="1:14" s="13" customFormat="1" ht="12.75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  <c r="N1432"/>
    </row>
    <row r="1433" spans="1:14" s="13" customFormat="1" ht="12.75">
      <c r="A1433"/>
      <c r="B1433"/>
      <c r="C1433"/>
      <c r="D1433"/>
      <c r="E1433"/>
      <c r="F1433"/>
      <c r="G1433"/>
      <c r="H1433"/>
      <c r="I1433"/>
      <c r="J1433"/>
      <c r="K1433"/>
      <c r="L1433"/>
      <c r="M1433"/>
      <c r="N1433"/>
    </row>
    <row r="1434" spans="1:14" s="13" customFormat="1" ht="12.75">
      <c r="A1434"/>
      <c r="B1434"/>
      <c r="C1434"/>
      <c r="D1434"/>
      <c r="E1434"/>
      <c r="F1434"/>
      <c r="G1434"/>
      <c r="H1434"/>
      <c r="I1434"/>
      <c r="J1434"/>
      <c r="K1434"/>
      <c r="L1434"/>
      <c r="M1434"/>
      <c r="N1434"/>
    </row>
    <row r="1435" spans="1:14" s="13" customFormat="1" ht="12.75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  <c r="N1435"/>
    </row>
    <row r="1436" spans="1:14" s="13" customFormat="1" ht="12.75">
      <c r="A1436"/>
      <c r="B1436"/>
      <c r="C1436"/>
      <c r="D1436"/>
      <c r="E1436"/>
      <c r="F1436"/>
      <c r="G1436"/>
      <c r="H1436"/>
      <c r="I1436"/>
      <c r="J1436"/>
      <c r="K1436"/>
      <c r="L1436"/>
      <c r="M1436"/>
      <c r="N1436"/>
    </row>
    <row r="1437" spans="1:14" s="13" customFormat="1" ht="12.75">
      <c r="A1437"/>
      <c r="B1437"/>
      <c r="C1437"/>
      <c r="D1437"/>
      <c r="E1437"/>
      <c r="F1437"/>
      <c r="G1437"/>
      <c r="H1437"/>
      <c r="I1437"/>
      <c r="J1437"/>
      <c r="K1437"/>
      <c r="L1437"/>
      <c r="M1437"/>
      <c r="N1437"/>
    </row>
    <row r="1438" spans="1:14" s="13" customFormat="1" ht="12.75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  <c r="N1438"/>
    </row>
    <row r="1439" spans="1:14" s="13" customFormat="1" ht="12.75">
      <c r="A1439"/>
      <c r="B1439"/>
      <c r="C1439"/>
      <c r="D1439"/>
      <c r="E1439"/>
      <c r="F1439"/>
      <c r="G1439"/>
      <c r="H1439"/>
      <c r="I1439"/>
      <c r="J1439"/>
      <c r="K1439"/>
      <c r="L1439"/>
      <c r="M1439"/>
      <c r="N1439"/>
    </row>
    <row r="1440" spans="1:14" s="13" customFormat="1" ht="12.75">
      <c r="A1440"/>
      <c r="B1440"/>
      <c r="C1440"/>
      <c r="D1440"/>
      <c r="E1440"/>
      <c r="F1440"/>
      <c r="G1440"/>
      <c r="H1440"/>
      <c r="I1440"/>
      <c r="J1440"/>
      <c r="K1440"/>
      <c r="L1440"/>
      <c r="M1440"/>
      <c r="N1440"/>
    </row>
    <row r="1441" spans="1:14" s="13" customFormat="1" ht="12.75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  <c r="N1441"/>
    </row>
    <row r="1442" spans="1:14" s="13" customFormat="1" ht="12.75">
      <c r="A1442"/>
      <c r="B1442"/>
      <c r="C1442"/>
      <c r="D1442"/>
      <c r="E1442"/>
      <c r="F1442"/>
      <c r="G1442"/>
      <c r="H1442"/>
      <c r="I1442"/>
      <c r="J1442"/>
      <c r="K1442"/>
      <c r="L1442"/>
      <c r="M1442"/>
      <c r="N1442"/>
    </row>
    <row r="1443" spans="1:14" s="13" customFormat="1" ht="12.75">
      <c r="A1443"/>
      <c r="B1443"/>
      <c r="C1443"/>
      <c r="D1443"/>
      <c r="E1443"/>
      <c r="F1443"/>
      <c r="G1443"/>
      <c r="H1443"/>
      <c r="I1443"/>
      <c r="J1443"/>
      <c r="K1443"/>
      <c r="L1443"/>
      <c r="M1443"/>
      <c r="N1443"/>
    </row>
    <row r="1444" spans="1:14" s="13" customFormat="1" ht="12.75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  <c r="N1444"/>
    </row>
    <row r="1445" spans="1:14" s="13" customFormat="1" ht="12.75">
      <c r="A1445"/>
      <c r="B1445"/>
      <c r="C1445"/>
      <c r="D1445"/>
      <c r="E1445"/>
      <c r="F1445"/>
      <c r="G1445"/>
      <c r="H1445"/>
      <c r="I1445"/>
      <c r="J1445"/>
      <c r="K1445"/>
      <c r="L1445"/>
      <c r="M1445"/>
      <c r="N1445"/>
    </row>
    <row r="1446" spans="1:14" s="13" customFormat="1" ht="12.75">
      <c r="A1446"/>
      <c r="B1446"/>
      <c r="C1446"/>
      <c r="D1446"/>
      <c r="E1446"/>
      <c r="F1446"/>
      <c r="G1446"/>
      <c r="H1446"/>
      <c r="I1446"/>
      <c r="J1446"/>
      <c r="K1446"/>
      <c r="L1446"/>
      <c r="M1446"/>
      <c r="N1446"/>
    </row>
    <row r="1447" spans="1:14" s="13" customFormat="1" ht="12.75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  <c r="N1447"/>
    </row>
    <row r="1448" spans="1:14" s="13" customFormat="1" ht="12.75">
      <c r="A1448"/>
      <c r="B1448"/>
      <c r="C1448"/>
      <c r="D1448"/>
      <c r="E1448"/>
      <c r="F1448"/>
      <c r="G1448"/>
      <c r="H1448"/>
      <c r="I1448"/>
      <c r="J1448"/>
      <c r="K1448"/>
      <c r="L1448"/>
      <c r="M1448"/>
      <c r="N1448"/>
    </row>
    <row r="1449" spans="1:14" s="13" customFormat="1" ht="12.75">
      <c r="A1449"/>
      <c r="B1449"/>
      <c r="C1449"/>
      <c r="D1449"/>
      <c r="E1449"/>
      <c r="F1449"/>
      <c r="G1449"/>
      <c r="H1449"/>
      <c r="I1449"/>
      <c r="J1449"/>
      <c r="K1449"/>
      <c r="L1449"/>
      <c r="M1449"/>
      <c r="N1449"/>
    </row>
    <row r="1450" spans="1:14" s="13" customFormat="1" ht="12.75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  <c r="N1450"/>
    </row>
    <row r="1451" spans="1:14" s="13" customFormat="1" ht="12.75">
      <c r="A1451"/>
      <c r="B1451"/>
      <c r="C1451"/>
      <c r="D1451"/>
      <c r="E1451"/>
      <c r="F1451"/>
      <c r="G1451"/>
      <c r="H1451"/>
      <c r="I1451"/>
      <c r="J1451"/>
      <c r="K1451"/>
      <c r="L1451"/>
      <c r="M1451"/>
      <c r="N1451"/>
    </row>
    <row r="1452" spans="1:14" s="13" customFormat="1" ht="12.75">
      <c r="A1452"/>
      <c r="B1452"/>
      <c r="C1452"/>
      <c r="D1452"/>
      <c r="E1452"/>
      <c r="F1452"/>
      <c r="G1452"/>
      <c r="H1452"/>
      <c r="I1452"/>
      <c r="J1452"/>
      <c r="K1452"/>
      <c r="L1452"/>
      <c r="M1452"/>
      <c r="N1452"/>
    </row>
    <row r="1453" spans="1:14" s="13" customFormat="1" ht="12.75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  <c r="N1453"/>
    </row>
    <row r="1454" spans="1:14" s="13" customFormat="1" ht="12.75">
      <c r="A1454"/>
      <c r="B1454"/>
      <c r="C1454"/>
      <c r="D1454"/>
      <c r="E1454"/>
      <c r="F1454"/>
      <c r="G1454"/>
      <c r="H1454"/>
      <c r="I1454"/>
      <c r="J1454"/>
      <c r="K1454"/>
      <c r="L1454"/>
      <c r="M1454"/>
      <c r="N1454"/>
    </row>
    <row r="1455" spans="1:14" s="13" customFormat="1" ht="12.75">
      <c r="A1455"/>
      <c r="B1455"/>
      <c r="C1455"/>
      <c r="D1455"/>
      <c r="E1455"/>
      <c r="F1455"/>
      <c r="G1455"/>
      <c r="H1455"/>
      <c r="I1455"/>
      <c r="J1455"/>
      <c r="K1455"/>
      <c r="L1455"/>
      <c r="M1455"/>
      <c r="N1455"/>
    </row>
    <row r="1456" spans="1:14" s="13" customFormat="1" ht="12.75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  <c r="N1456"/>
    </row>
    <row r="1457" spans="1:14" s="13" customFormat="1" ht="12.75">
      <c r="A1457"/>
      <c r="B1457"/>
      <c r="C1457"/>
      <c r="D1457"/>
      <c r="E1457"/>
      <c r="F1457"/>
      <c r="G1457"/>
      <c r="H1457"/>
      <c r="I1457"/>
      <c r="J1457"/>
      <c r="K1457"/>
      <c r="L1457"/>
      <c r="M1457"/>
      <c r="N1457"/>
    </row>
    <row r="1458" spans="1:14" s="13" customFormat="1" ht="12.75">
      <c r="A1458"/>
      <c r="B1458"/>
      <c r="C1458"/>
      <c r="D1458"/>
      <c r="E1458"/>
      <c r="F1458"/>
      <c r="G1458"/>
      <c r="H1458"/>
      <c r="I1458"/>
      <c r="J1458"/>
      <c r="K1458"/>
      <c r="L1458"/>
      <c r="M1458"/>
      <c r="N1458"/>
    </row>
    <row r="1459" spans="1:14" s="13" customFormat="1" ht="12.75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  <c r="N1459"/>
    </row>
    <row r="1460" spans="1:14" s="13" customFormat="1" ht="12.75">
      <c r="A1460"/>
      <c r="B1460"/>
      <c r="C1460"/>
      <c r="D1460"/>
      <c r="E1460"/>
      <c r="F1460"/>
      <c r="G1460"/>
      <c r="H1460"/>
      <c r="I1460"/>
      <c r="J1460"/>
      <c r="K1460"/>
      <c r="L1460"/>
      <c r="M1460"/>
      <c r="N1460"/>
    </row>
    <row r="1461" spans="1:14" s="13" customFormat="1" ht="12.75">
      <c r="A1461"/>
      <c r="B1461"/>
      <c r="C1461"/>
      <c r="D1461"/>
      <c r="E1461"/>
      <c r="F1461"/>
      <c r="G1461"/>
      <c r="H1461"/>
      <c r="I1461"/>
      <c r="J1461"/>
      <c r="K1461"/>
      <c r="L1461"/>
      <c r="M1461"/>
      <c r="N1461"/>
    </row>
    <row r="1462" spans="1:14" s="13" customFormat="1" ht="12.75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  <c r="N1462"/>
    </row>
    <row r="1463" spans="1:14" s="13" customFormat="1" ht="12.75">
      <c r="A1463"/>
      <c r="B1463"/>
      <c r="C1463"/>
      <c r="D1463"/>
      <c r="E1463"/>
      <c r="F1463"/>
      <c r="G1463"/>
      <c r="H1463"/>
      <c r="I1463"/>
      <c r="J1463"/>
      <c r="K1463"/>
      <c r="L1463"/>
      <c r="M1463"/>
      <c r="N1463"/>
    </row>
    <row r="1464" spans="1:14" s="13" customFormat="1" ht="12.75">
      <c r="A1464"/>
      <c r="B1464"/>
      <c r="C1464"/>
      <c r="D1464"/>
      <c r="E1464"/>
      <c r="F1464"/>
      <c r="G1464"/>
      <c r="H1464"/>
      <c r="I1464"/>
      <c r="J1464"/>
      <c r="K1464"/>
      <c r="L1464"/>
      <c r="M1464"/>
      <c r="N1464"/>
    </row>
    <row r="1465" spans="1:14" s="13" customFormat="1" ht="12.75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  <c r="N1465"/>
    </row>
    <row r="1466" spans="1:14" s="13" customFormat="1" ht="12.75">
      <c r="A1466"/>
      <c r="B1466"/>
      <c r="C1466"/>
      <c r="D1466"/>
      <c r="E1466"/>
      <c r="F1466"/>
      <c r="G1466"/>
      <c r="H1466"/>
      <c r="I1466"/>
      <c r="J1466"/>
      <c r="K1466"/>
      <c r="L1466"/>
      <c r="M1466"/>
      <c r="N1466"/>
    </row>
    <row r="1467" spans="1:14" s="13" customFormat="1" ht="12.75">
      <c r="A1467"/>
      <c r="B1467"/>
      <c r="C1467"/>
      <c r="D1467"/>
      <c r="E1467"/>
      <c r="F1467"/>
      <c r="G1467"/>
      <c r="H1467"/>
      <c r="I1467"/>
      <c r="J1467"/>
      <c r="K1467"/>
      <c r="L1467"/>
      <c r="M1467"/>
      <c r="N1467"/>
    </row>
    <row r="1468" spans="1:14" s="13" customFormat="1" ht="12.75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  <c r="N1468"/>
    </row>
    <row r="1469" spans="1:14" s="13" customFormat="1" ht="12.75">
      <c r="A1469"/>
      <c r="B1469"/>
      <c r="C1469"/>
      <c r="D1469"/>
      <c r="E1469"/>
      <c r="F1469"/>
      <c r="G1469"/>
      <c r="H1469"/>
      <c r="I1469"/>
      <c r="J1469"/>
      <c r="K1469"/>
      <c r="L1469"/>
      <c r="M1469"/>
      <c r="N1469"/>
    </row>
    <row r="1470" spans="1:14" s="13" customFormat="1" ht="12.75">
      <c r="A1470"/>
      <c r="B1470"/>
      <c r="C1470"/>
      <c r="D1470"/>
      <c r="E1470"/>
      <c r="F1470"/>
      <c r="G1470"/>
      <c r="H1470"/>
      <c r="I1470"/>
      <c r="J1470"/>
      <c r="K1470"/>
      <c r="L1470"/>
      <c r="M1470"/>
      <c r="N1470"/>
    </row>
    <row r="1471" spans="1:14" s="13" customFormat="1" ht="12.75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  <c r="N1471"/>
    </row>
    <row r="1472" spans="1:14" s="13" customFormat="1" ht="12.75">
      <c r="A1472"/>
      <c r="B1472"/>
      <c r="C1472"/>
      <c r="D1472"/>
      <c r="E1472"/>
      <c r="F1472"/>
      <c r="G1472"/>
      <c r="H1472"/>
      <c r="I1472"/>
      <c r="J1472"/>
      <c r="K1472"/>
      <c r="L1472"/>
      <c r="M1472"/>
      <c r="N1472"/>
    </row>
    <row r="1473" spans="1:14" s="13" customFormat="1" ht="12.75">
      <c r="A1473"/>
      <c r="B1473"/>
      <c r="C1473"/>
      <c r="D1473"/>
      <c r="E1473"/>
      <c r="F1473"/>
      <c r="G1473"/>
      <c r="H1473"/>
      <c r="I1473"/>
      <c r="J1473"/>
      <c r="K1473"/>
      <c r="L1473"/>
      <c r="M1473"/>
      <c r="N1473"/>
    </row>
    <row r="1474" spans="1:14" s="13" customFormat="1" ht="12.75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/>
    </row>
    <row r="1475" spans="1:14" s="13" customFormat="1" ht="12.75">
      <c r="A1475"/>
      <c r="B1475"/>
      <c r="C1475"/>
      <c r="D1475"/>
      <c r="E1475"/>
      <c r="F1475"/>
      <c r="G1475"/>
      <c r="H1475"/>
      <c r="I1475"/>
      <c r="J1475"/>
      <c r="K1475"/>
      <c r="L1475"/>
      <c r="M1475"/>
      <c r="N1475"/>
    </row>
    <row r="1476" spans="1:14" s="13" customFormat="1" ht="12.75">
      <c r="A1476"/>
      <c r="B1476"/>
      <c r="C1476"/>
      <c r="D1476"/>
      <c r="E1476"/>
      <c r="F1476"/>
      <c r="G1476"/>
      <c r="H1476"/>
      <c r="I1476"/>
      <c r="J1476"/>
      <c r="K1476"/>
      <c r="L1476"/>
      <c r="M1476"/>
      <c r="N1476"/>
    </row>
    <row r="1477" spans="1:14" s="13" customFormat="1" ht="12.75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/>
    </row>
    <row r="1478" spans="1:14" s="13" customFormat="1" ht="12.75">
      <c r="A1478"/>
      <c r="B1478"/>
      <c r="C1478"/>
      <c r="D1478"/>
      <c r="E1478"/>
      <c r="F1478"/>
      <c r="G1478"/>
      <c r="H1478"/>
      <c r="I1478"/>
      <c r="J1478"/>
      <c r="K1478"/>
      <c r="L1478"/>
      <c r="M1478"/>
      <c r="N1478"/>
    </row>
    <row r="1479" spans="1:14" s="13" customFormat="1" ht="12.75">
      <c r="A1479"/>
      <c r="B1479"/>
      <c r="C1479"/>
      <c r="D1479"/>
      <c r="E1479"/>
      <c r="F1479"/>
      <c r="G1479"/>
      <c r="H1479"/>
      <c r="I1479"/>
      <c r="J1479"/>
      <c r="K1479"/>
      <c r="L1479"/>
      <c r="M1479"/>
      <c r="N1479"/>
    </row>
    <row r="1480" spans="1:14" s="13" customFormat="1" ht="12.75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/>
    </row>
    <row r="1481" spans="1:14" s="13" customFormat="1" ht="12.75">
      <c r="A1481"/>
      <c r="B1481"/>
      <c r="C1481"/>
      <c r="D1481"/>
      <c r="E1481"/>
      <c r="F1481"/>
      <c r="G1481"/>
      <c r="H1481"/>
      <c r="I1481"/>
      <c r="J1481"/>
      <c r="K1481"/>
      <c r="L1481"/>
      <c r="M1481"/>
      <c r="N1481"/>
    </row>
    <row r="1482" spans="1:14" s="13" customFormat="1" ht="12.75">
      <c r="A1482"/>
      <c r="B1482"/>
      <c r="C1482"/>
      <c r="D1482"/>
      <c r="E1482"/>
      <c r="F1482"/>
      <c r="G1482"/>
      <c r="H1482"/>
      <c r="I1482"/>
      <c r="J1482"/>
      <c r="K1482"/>
      <c r="L1482"/>
      <c r="M1482"/>
      <c r="N1482"/>
    </row>
    <row r="1483" spans="1:14" s="13" customFormat="1" ht="12.75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</row>
    <row r="1484" spans="1:14" s="13" customFormat="1" ht="12.75">
      <c r="A1484"/>
      <c r="B1484"/>
      <c r="C1484"/>
      <c r="D1484"/>
      <c r="E1484"/>
      <c r="F1484"/>
      <c r="G1484"/>
      <c r="H1484"/>
      <c r="I1484"/>
      <c r="J1484"/>
      <c r="K1484"/>
      <c r="L1484"/>
      <c r="M1484"/>
      <c r="N1484"/>
    </row>
    <row r="1485" spans="1:14" s="13" customFormat="1" ht="12.75">
      <c r="A1485"/>
      <c r="B1485"/>
      <c r="C1485"/>
      <c r="D1485"/>
      <c r="E1485"/>
      <c r="F1485"/>
      <c r="G1485"/>
      <c r="H1485"/>
      <c r="I1485"/>
      <c r="J1485"/>
      <c r="K1485"/>
      <c r="L1485"/>
      <c r="M1485"/>
      <c r="N1485"/>
    </row>
    <row r="1486" spans="1:14" s="13" customFormat="1" ht="12.75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</row>
    <row r="1487" spans="1:14" s="13" customFormat="1" ht="12.75">
      <c r="A1487"/>
      <c r="B1487"/>
      <c r="C1487"/>
      <c r="D1487"/>
      <c r="E1487"/>
      <c r="F1487"/>
      <c r="G1487"/>
      <c r="H1487"/>
      <c r="I1487"/>
      <c r="J1487"/>
      <c r="K1487"/>
      <c r="L1487"/>
      <c r="M1487"/>
      <c r="N1487"/>
    </row>
    <row r="1488" spans="1:14" s="13" customFormat="1" ht="12.75">
      <c r="A1488"/>
      <c r="B1488"/>
      <c r="C1488"/>
      <c r="D1488"/>
      <c r="E1488"/>
      <c r="F1488"/>
      <c r="G1488"/>
      <c r="H1488"/>
      <c r="I1488"/>
      <c r="J1488"/>
      <c r="K1488"/>
      <c r="L1488"/>
      <c r="M1488"/>
      <c r="N1488"/>
    </row>
    <row r="1489" spans="1:14" s="13" customFormat="1" ht="12.75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</row>
    <row r="1490" spans="1:14" s="13" customFormat="1" ht="12.75">
      <c r="A1490"/>
      <c r="B1490"/>
      <c r="C1490"/>
      <c r="D1490"/>
      <c r="E1490"/>
      <c r="F1490"/>
      <c r="G1490"/>
      <c r="H1490"/>
      <c r="I1490"/>
      <c r="J1490"/>
      <c r="K1490"/>
      <c r="L1490"/>
      <c r="M1490"/>
      <c r="N1490"/>
    </row>
    <row r="1491" spans="1:14" s="13" customFormat="1" ht="12.75">
      <c r="A1491"/>
      <c r="B1491"/>
      <c r="C1491"/>
      <c r="D1491"/>
      <c r="E1491"/>
      <c r="F1491"/>
      <c r="G1491"/>
      <c r="H1491"/>
      <c r="I1491"/>
      <c r="J1491"/>
      <c r="K1491"/>
      <c r="L1491"/>
      <c r="M1491"/>
      <c r="N1491"/>
    </row>
    <row r="1492" spans="1:14" s="13" customFormat="1" ht="12.75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</row>
    <row r="1493" spans="1:14" s="13" customFormat="1" ht="12.75">
      <c r="A1493"/>
      <c r="B1493"/>
      <c r="C1493"/>
      <c r="D1493"/>
      <c r="E1493"/>
      <c r="F1493"/>
      <c r="G1493"/>
      <c r="H1493"/>
      <c r="I1493"/>
      <c r="J1493"/>
      <c r="K1493"/>
      <c r="L1493"/>
      <c r="M1493"/>
      <c r="N1493"/>
    </row>
    <row r="1494" spans="1:14" s="13" customFormat="1" ht="12.75">
      <c r="A1494"/>
      <c r="B1494"/>
      <c r="C1494"/>
      <c r="D1494"/>
      <c r="E1494"/>
      <c r="F1494"/>
      <c r="G1494"/>
      <c r="H1494"/>
      <c r="I1494"/>
      <c r="J1494"/>
      <c r="K1494"/>
      <c r="L1494"/>
      <c r="M1494"/>
      <c r="N1494"/>
    </row>
    <row r="1495" spans="1:14" s="13" customFormat="1" ht="12.75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</row>
    <row r="1496" spans="1:14" s="13" customFormat="1" ht="12.75">
      <c r="A1496"/>
      <c r="B1496"/>
      <c r="C1496"/>
      <c r="D1496"/>
      <c r="E1496"/>
      <c r="F1496"/>
      <c r="G1496"/>
      <c r="H1496"/>
      <c r="I1496"/>
      <c r="J1496"/>
      <c r="K1496"/>
      <c r="L1496"/>
      <c r="M1496"/>
      <c r="N1496"/>
    </row>
    <row r="1497" spans="1:14" s="13" customFormat="1" ht="12.75">
      <c r="A1497"/>
      <c r="B1497"/>
      <c r="C1497"/>
      <c r="D1497"/>
      <c r="E1497"/>
      <c r="F1497"/>
      <c r="G1497"/>
      <c r="H1497"/>
      <c r="I1497"/>
      <c r="J1497"/>
      <c r="K1497"/>
      <c r="L1497"/>
      <c r="M1497"/>
      <c r="N1497"/>
    </row>
    <row r="1498" spans="1:14" s="13" customFormat="1" ht="12.75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</row>
    <row r="1499" spans="1:14" s="13" customFormat="1" ht="12.75">
      <c r="A1499"/>
      <c r="B1499"/>
      <c r="C1499"/>
      <c r="D1499"/>
      <c r="E1499"/>
      <c r="F1499"/>
      <c r="G1499"/>
      <c r="H1499"/>
      <c r="I1499"/>
      <c r="J1499"/>
      <c r="K1499"/>
      <c r="L1499"/>
      <c r="M1499"/>
      <c r="N1499"/>
    </row>
    <row r="1500" spans="1:14" s="13" customFormat="1" ht="12.75">
      <c r="A1500"/>
      <c r="B1500"/>
      <c r="C1500"/>
      <c r="D1500"/>
      <c r="E1500"/>
      <c r="F1500"/>
      <c r="G1500"/>
      <c r="H1500"/>
      <c r="I1500"/>
      <c r="J1500"/>
      <c r="K1500"/>
      <c r="L1500"/>
      <c r="M1500"/>
      <c r="N1500"/>
    </row>
    <row r="1501" spans="1:14" s="13" customFormat="1" ht="12.75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</row>
    <row r="1502" spans="1:14" s="13" customFormat="1" ht="12.75">
      <c r="A1502"/>
      <c r="B1502"/>
      <c r="C1502"/>
      <c r="D1502"/>
      <c r="E1502"/>
      <c r="F1502"/>
      <c r="G1502"/>
      <c r="H1502"/>
      <c r="I1502"/>
      <c r="J1502"/>
      <c r="K1502"/>
      <c r="L1502"/>
      <c r="M1502"/>
      <c r="N1502"/>
    </row>
    <row r="1503" spans="1:14" s="13" customFormat="1" ht="12.75">
      <c r="A1503"/>
      <c r="B1503"/>
      <c r="C1503"/>
      <c r="D1503"/>
      <c r="E1503"/>
      <c r="F1503"/>
      <c r="G1503"/>
      <c r="H1503"/>
      <c r="I1503"/>
      <c r="J1503"/>
      <c r="K1503"/>
      <c r="L1503"/>
      <c r="M1503"/>
      <c r="N1503"/>
    </row>
    <row r="1504" spans="1:14" s="13" customFormat="1" ht="12.75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</row>
    <row r="1505" spans="1:14" s="13" customFormat="1" ht="12.75">
      <c r="A1505"/>
      <c r="B1505"/>
      <c r="C1505"/>
      <c r="D1505"/>
      <c r="E1505"/>
      <c r="F1505"/>
      <c r="G1505"/>
      <c r="H1505"/>
      <c r="I1505"/>
      <c r="J1505"/>
      <c r="K1505"/>
      <c r="L1505"/>
      <c r="M1505"/>
      <c r="N1505"/>
    </row>
    <row r="1506" spans="1:14" s="13" customFormat="1" ht="12.75">
      <c r="A1506"/>
      <c r="B1506"/>
      <c r="C1506"/>
      <c r="D1506"/>
      <c r="E1506"/>
      <c r="F1506"/>
      <c r="G1506"/>
      <c r="H1506"/>
      <c r="I1506"/>
      <c r="J1506"/>
      <c r="K1506"/>
      <c r="L1506"/>
      <c r="M1506"/>
      <c r="N1506"/>
    </row>
    <row r="1507" spans="1:14" s="13" customFormat="1" ht="12.75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</row>
    <row r="1508" spans="1:14" s="13" customFormat="1" ht="12.75">
      <c r="A1508"/>
      <c r="B1508"/>
      <c r="C1508"/>
      <c r="D1508"/>
      <c r="E1508"/>
      <c r="F1508"/>
      <c r="G1508"/>
      <c r="H1508"/>
      <c r="I1508"/>
      <c r="J1508"/>
      <c r="K1508"/>
      <c r="L1508"/>
      <c r="M1508"/>
      <c r="N1508"/>
    </row>
    <row r="1509" spans="1:14" s="13" customFormat="1" ht="12.75">
      <c r="A1509"/>
      <c r="B1509"/>
      <c r="C1509"/>
      <c r="D1509"/>
      <c r="E1509"/>
      <c r="F1509"/>
      <c r="G1509"/>
      <c r="H1509"/>
      <c r="I1509"/>
      <c r="J1509"/>
      <c r="K1509"/>
      <c r="L1509"/>
      <c r="M1509"/>
      <c r="N1509"/>
    </row>
    <row r="1510" spans="1:14" s="13" customFormat="1" ht="12.75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</row>
    <row r="1511" spans="1:14" s="13" customFormat="1" ht="12.75">
      <c r="A1511"/>
      <c r="B1511"/>
      <c r="C1511"/>
      <c r="D1511"/>
      <c r="E1511"/>
      <c r="F1511"/>
      <c r="G1511"/>
      <c r="H1511"/>
      <c r="I1511"/>
      <c r="J1511"/>
      <c r="K1511"/>
      <c r="L1511"/>
      <c r="M1511"/>
      <c r="N1511"/>
    </row>
    <row r="1512" spans="1:14" s="13" customFormat="1" ht="12.75">
      <c r="A1512"/>
      <c r="B1512"/>
      <c r="C1512"/>
      <c r="D1512"/>
      <c r="E1512"/>
      <c r="F1512"/>
      <c r="G1512"/>
      <c r="H1512"/>
      <c r="I1512"/>
      <c r="J1512"/>
      <c r="K1512"/>
      <c r="L1512"/>
      <c r="M1512"/>
      <c r="N1512"/>
    </row>
    <row r="1513" spans="1:14" s="13" customFormat="1" ht="12.75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</row>
    <row r="1514" spans="1:14" s="13" customFormat="1" ht="12.75">
      <c r="A1514"/>
      <c r="B1514"/>
      <c r="C1514"/>
      <c r="D1514"/>
      <c r="E1514"/>
      <c r="F1514"/>
      <c r="G1514"/>
      <c r="H1514"/>
      <c r="I1514"/>
      <c r="J1514"/>
      <c r="K1514"/>
      <c r="L1514"/>
      <c r="M1514"/>
      <c r="N1514"/>
    </row>
    <row r="1515" spans="1:14" s="13" customFormat="1" ht="12.75">
      <c r="A1515"/>
      <c r="B1515"/>
      <c r="C1515"/>
      <c r="D1515"/>
      <c r="E1515"/>
      <c r="F1515"/>
      <c r="G1515"/>
      <c r="H1515"/>
      <c r="I1515"/>
      <c r="J1515"/>
      <c r="K1515"/>
      <c r="L1515"/>
      <c r="M1515"/>
      <c r="N1515"/>
    </row>
    <row r="1516" spans="1:14" s="13" customFormat="1" ht="12.75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</row>
    <row r="1517" spans="1:14" s="13" customFormat="1" ht="12.75">
      <c r="A1517"/>
      <c r="B1517"/>
      <c r="C1517"/>
      <c r="D1517"/>
      <c r="E1517"/>
      <c r="F1517"/>
      <c r="G1517"/>
      <c r="H1517"/>
      <c r="I1517"/>
      <c r="J1517"/>
      <c r="K1517"/>
      <c r="L1517"/>
      <c r="M1517"/>
      <c r="N1517"/>
    </row>
    <row r="1518" spans="1:14" s="13" customFormat="1" ht="12.75">
      <c r="A1518"/>
      <c r="B1518"/>
      <c r="C1518"/>
      <c r="D1518"/>
      <c r="E1518"/>
      <c r="F1518"/>
      <c r="G1518"/>
      <c r="H1518"/>
      <c r="I1518"/>
      <c r="J1518"/>
      <c r="K1518"/>
      <c r="L1518"/>
      <c r="M1518"/>
      <c r="N1518"/>
    </row>
    <row r="1519" spans="1:14" s="13" customFormat="1" ht="12.75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</row>
    <row r="1520" spans="1:14" s="13" customFormat="1" ht="12.75">
      <c r="A1520"/>
      <c r="B1520"/>
      <c r="C1520"/>
      <c r="D1520"/>
      <c r="E1520"/>
      <c r="F1520"/>
      <c r="G1520"/>
      <c r="H1520"/>
      <c r="I1520"/>
      <c r="J1520"/>
      <c r="K1520"/>
      <c r="L1520"/>
      <c r="M1520"/>
      <c r="N1520"/>
    </row>
    <row r="1521" spans="1:14" s="13" customFormat="1" ht="12.75">
      <c r="A1521"/>
      <c r="B1521"/>
      <c r="C1521"/>
      <c r="D1521"/>
      <c r="E1521"/>
      <c r="F1521"/>
      <c r="G1521"/>
      <c r="H1521"/>
      <c r="I1521"/>
      <c r="J1521"/>
      <c r="K1521"/>
      <c r="L1521"/>
      <c r="M1521"/>
      <c r="N1521"/>
    </row>
    <row r="1522" spans="1:14" s="13" customFormat="1" ht="12.75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</row>
    <row r="1523" spans="1:14" s="13" customFormat="1" ht="12.75">
      <c r="A1523"/>
      <c r="B1523"/>
      <c r="C1523"/>
      <c r="D1523"/>
      <c r="E1523"/>
      <c r="F1523"/>
      <c r="G1523"/>
      <c r="H1523"/>
      <c r="I1523"/>
      <c r="J1523"/>
      <c r="K1523"/>
      <c r="L1523"/>
      <c r="M1523"/>
      <c r="N1523"/>
    </row>
    <row r="1524" spans="1:14" s="13" customFormat="1" ht="12.75">
      <c r="A1524"/>
      <c r="B1524"/>
      <c r="C1524"/>
      <c r="D1524"/>
      <c r="E1524"/>
      <c r="F1524"/>
      <c r="G1524"/>
      <c r="H1524"/>
      <c r="I1524"/>
      <c r="J1524"/>
      <c r="K1524"/>
      <c r="L1524"/>
      <c r="M1524"/>
      <c r="N1524"/>
    </row>
    <row r="1525" spans="1:14" s="13" customFormat="1" ht="12.75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</row>
    <row r="1526" spans="1:14" s="13" customFormat="1" ht="12.75">
      <c r="A1526"/>
      <c r="B1526"/>
      <c r="C1526"/>
      <c r="D1526"/>
      <c r="E1526"/>
      <c r="F1526"/>
      <c r="G1526"/>
      <c r="H1526"/>
      <c r="I1526"/>
      <c r="J1526"/>
      <c r="K1526"/>
      <c r="L1526"/>
      <c r="M1526"/>
      <c r="N1526"/>
    </row>
    <row r="1527" spans="1:14" s="13" customFormat="1" ht="12.75">
      <c r="A1527"/>
      <c r="B1527"/>
      <c r="C1527"/>
      <c r="D1527"/>
      <c r="E1527"/>
      <c r="F1527"/>
      <c r="G1527"/>
      <c r="H1527"/>
      <c r="I1527"/>
      <c r="J1527"/>
      <c r="K1527"/>
      <c r="L1527"/>
      <c r="M1527"/>
      <c r="N1527"/>
    </row>
    <row r="1528" spans="1:14" s="13" customFormat="1" ht="12.75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</row>
    <row r="1529" spans="1:14" s="13" customFormat="1" ht="12.75">
      <c r="A1529"/>
      <c r="B1529"/>
      <c r="C1529"/>
      <c r="D1529"/>
      <c r="E1529"/>
      <c r="F1529"/>
      <c r="G1529"/>
      <c r="H1529"/>
      <c r="I1529"/>
      <c r="J1529"/>
      <c r="K1529"/>
      <c r="L1529"/>
      <c r="M1529"/>
      <c r="N1529"/>
    </row>
    <row r="1530" spans="1:14" s="13" customFormat="1" ht="12.75">
      <c r="A1530"/>
      <c r="B1530"/>
      <c r="C1530"/>
      <c r="D1530"/>
      <c r="E1530"/>
      <c r="F1530"/>
      <c r="G1530"/>
      <c r="H1530"/>
      <c r="I1530"/>
      <c r="J1530"/>
      <c r="K1530"/>
      <c r="L1530"/>
      <c r="M1530"/>
      <c r="N1530"/>
    </row>
    <row r="1531" spans="1:14" s="13" customFormat="1" ht="12.75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</row>
    <row r="1532" spans="1:14" s="13" customFormat="1" ht="12.75">
      <c r="A1532"/>
      <c r="B1532"/>
      <c r="C1532"/>
      <c r="D1532"/>
      <c r="E1532"/>
      <c r="F1532"/>
      <c r="G1532"/>
      <c r="H1532"/>
      <c r="I1532"/>
      <c r="J1532"/>
      <c r="K1532"/>
      <c r="L1532"/>
      <c r="M1532"/>
      <c r="N1532"/>
    </row>
    <row r="1533" spans="1:14" s="13" customFormat="1" ht="12.75">
      <c r="A1533"/>
      <c r="B1533"/>
      <c r="C1533"/>
      <c r="D1533"/>
      <c r="E1533"/>
      <c r="F1533"/>
      <c r="G1533"/>
      <c r="H1533"/>
      <c r="I1533"/>
      <c r="J1533"/>
      <c r="K1533"/>
      <c r="L1533"/>
      <c r="M1533"/>
      <c r="N1533"/>
    </row>
    <row r="1534" spans="1:14" s="13" customFormat="1" ht="12.75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</row>
    <row r="1535" spans="1:14" s="13" customFormat="1" ht="12.75">
      <c r="A1535"/>
      <c r="B1535"/>
      <c r="C1535"/>
      <c r="D1535"/>
      <c r="E1535"/>
      <c r="F1535"/>
      <c r="G1535"/>
      <c r="H1535"/>
      <c r="I1535"/>
      <c r="J1535"/>
      <c r="K1535"/>
      <c r="L1535"/>
      <c r="M1535"/>
      <c r="N1535"/>
    </row>
    <row r="1536" spans="1:14" s="13" customFormat="1" ht="12.75">
      <c r="A1536"/>
      <c r="B1536"/>
      <c r="C1536"/>
      <c r="D1536"/>
      <c r="E1536"/>
      <c r="F1536"/>
      <c r="G1536"/>
      <c r="H1536"/>
      <c r="I1536"/>
      <c r="J1536"/>
      <c r="K1536"/>
      <c r="L1536"/>
      <c r="M1536"/>
      <c r="N1536"/>
    </row>
    <row r="1537" spans="1:14" s="13" customFormat="1" ht="12.75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</row>
    <row r="1538" spans="1:14" s="13" customFormat="1" ht="12.75">
      <c r="A1538"/>
      <c r="B1538"/>
      <c r="C1538"/>
      <c r="D1538"/>
      <c r="E1538"/>
      <c r="F1538"/>
      <c r="G1538"/>
      <c r="H1538"/>
      <c r="I1538"/>
      <c r="J1538"/>
      <c r="K1538"/>
      <c r="L1538"/>
      <c r="M1538"/>
      <c r="N1538"/>
    </row>
    <row r="1539" spans="1:14" s="13" customFormat="1" ht="12.75">
      <c r="A1539"/>
      <c r="B1539"/>
      <c r="C1539"/>
      <c r="D1539"/>
      <c r="E1539"/>
      <c r="F1539"/>
      <c r="G1539"/>
      <c r="H1539"/>
      <c r="I1539"/>
      <c r="J1539"/>
      <c r="K1539"/>
      <c r="L1539"/>
      <c r="M1539"/>
      <c r="N1539"/>
    </row>
    <row r="1540" spans="1:14" s="13" customFormat="1" ht="12.75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</row>
    <row r="1541" spans="1:14" s="13" customFormat="1" ht="12.75">
      <c r="A1541"/>
      <c r="B1541"/>
      <c r="C1541"/>
      <c r="D1541"/>
      <c r="E1541"/>
      <c r="F1541"/>
      <c r="G1541"/>
      <c r="H1541"/>
      <c r="I1541"/>
      <c r="J1541"/>
      <c r="K1541"/>
      <c r="L1541"/>
      <c r="M1541"/>
      <c r="N1541"/>
    </row>
    <row r="1542" spans="1:14" s="13" customFormat="1" ht="12.75">
      <c r="A1542"/>
      <c r="B1542"/>
      <c r="C1542"/>
      <c r="D1542"/>
      <c r="E1542"/>
      <c r="F1542"/>
      <c r="G1542"/>
      <c r="H1542"/>
      <c r="I1542"/>
      <c r="J1542"/>
      <c r="K1542"/>
      <c r="L1542"/>
      <c r="M1542"/>
      <c r="N1542"/>
    </row>
    <row r="1543" spans="1:14" s="13" customFormat="1" ht="12.75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</row>
    <row r="1544" spans="1:14" s="13" customFormat="1" ht="12.75">
      <c r="A1544"/>
      <c r="B1544"/>
      <c r="C1544"/>
      <c r="D1544"/>
      <c r="E1544"/>
      <c r="F1544"/>
      <c r="G1544"/>
      <c r="H1544"/>
      <c r="I1544"/>
      <c r="J1544"/>
      <c r="K1544"/>
      <c r="L1544"/>
      <c r="M1544"/>
      <c r="N1544"/>
    </row>
    <row r="1545" spans="1:14" s="13" customFormat="1" ht="12.75">
      <c r="A1545"/>
      <c r="B1545"/>
      <c r="C1545"/>
      <c r="D1545"/>
      <c r="E1545"/>
      <c r="F1545"/>
      <c r="G1545"/>
      <c r="H1545"/>
      <c r="I1545"/>
      <c r="J1545"/>
      <c r="K1545"/>
      <c r="L1545"/>
      <c r="M1545"/>
      <c r="N1545"/>
    </row>
    <row r="1546" spans="1:14" s="13" customFormat="1" ht="12.75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</row>
    <row r="1547" spans="1:14" s="13" customFormat="1" ht="12.75">
      <c r="A1547"/>
      <c r="B1547"/>
      <c r="C1547"/>
      <c r="D1547"/>
      <c r="E1547"/>
      <c r="F1547"/>
      <c r="G1547"/>
      <c r="H1547"/>
      <c r="I1547"/>
      <c r="J1547"/>
      <c r="K1547"/>
      <c r="L1547"/>
      <c r="M1547"/>
      <c r="N1547"/>
    </row>
    <row r="1548" spans="1:14" s="13" customFormat="1" ht="12.75">
      <c r="A1548"/>
      <c r="B1548"/>
      <c r="C1548"/>
      <c r="D1548"/>
      <c r="E1548"/>
      <c r="F1548"/>
      <c r="G1548"/>
      <c r="H1548"/>
      <c r="I1548"/>
      <c r="J1548"/>
      <c r="K1548"/>
      <c r="L1548"/>
      <c r="M1548"/>
      <c r="N1548"/>
    </row>
    <row r="1549" spans="1:14" s="13" customFormat="1" ht="12.75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/>
    </row>
    <row r="1550" spans="1:14" s="13" customFormat="1" ht="12.75">
      <c r="A1550"/>
      <c r="B1550"/>
      <c r="C1550"/>
      <c r="D1550"/>
      <c r="E1550"/>
      <c r="F1550"/>
      <c r="G1550"/>
      <c r="H1550"/>
      <c r="I1550"/>
      <c r="J1550"/>
      <c r="K1550"/>
      <c r="L1550"/>
      <c r="M1550"/>
      <c r="N1550"/>
    </row>
    <row r="1551" spans="1:14" s="13" customFormat="1" ht="12.75">
      <c r="A1551"/>
      <c r="B1551"/>
      <c r="C1551"/>
      <c r="D1551"/>
      <c r="E1551"/>
      <c r="F1551"/>
      <c r="G1551"/>
      <c r="H1551"/>
      <c r="I1551"/>
      <c r="J1551"/>
      <c r="K1551"/>
      <c r="L1551"/>
      <c r="M1551"/>
      <c r="N1551"/>
    </row>
    <row r="1552" spans="1:14" s="13" customFormat="1" ht="12.75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</row>
    <row r="1553" spans="1:14" s="13" customFormat="1" ht="12.75">
      <c r="A1553"/>
      <c r="B1553"/>
      <c r="C1553"/>
      <c r="D1553"/>
      <c r="E1553"/>
      <c r="F1553"/>
      <c r="G1553"/>
      <c r="H1553"/>
      <c r="I1553"/>
      <c r="J1553"/>
      <c r="K1553"/>
      <c r="L1553"/>
      <c r="M1553"/>
      <c r="N1553"/>
    </row>
    <row r="1554" spans="1:14" s="13" customFormat="1" ht="12.75">
      <c r="A1554"/>
      <c r="B1554"/>
      <c r="C1554"/>
      <c r="D1554"/>
      <c r="E1554"/>
      <c r="F1554"/>
      <c r="G1554"/>
      <c r="H1554"/>
      <c r="I1554"/>
      <c r="J1554"/>
      <c r="K1554"/>
      <c r="L1554"/>
      <c r="M1554"/>
      <c r="N1554"/>
    </row>
    <row r="1555" spans="1:14" s="13" customFormat="1" ht="12.75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</row>
    <row r="1556" spans="1:14" s="13" customFormat="1" ht="12.75">
      <c r="A1556"/>
      <c r="B1556"/>
      <c r="C1556"/>
      <c r="D1556"/>
      <c r="E1556"/>
      <c r="F1556"/>
      <c r="G1556"/>
      <c r="H1556"/>
      <c r="I1556"/>
      <c r="J1556"/>
      <c r="K1556"/>
      <c r="L1556"/>
      <c r="M1556"/>
      <c r="N1556"/>
    </row>
    <row r="1557" spans="1:14" s="13" customFormat="1" ht="12.75">
      <c r="A1557"/>
      <c r="B1557"/>
      <c r="C1557"/>
      <c r="D1557"/>
      <c r="E1557"/>
      <c r="F1557"/>
      <c r="G1557"/>
      <c r="H1557"/>
      <c r="I1557"/>
      <c r="J1557"/>
      <c r="K1557"/>
      <c r="L1557"/>
      <c r="M1557"/>
      <c r="N1557"/>
    </row>
    <row r="1558" spans="1:14" s="13" customFormat="1" ht="12.75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</row>
    <row r="1559" spans="1:14" s="13" customFormat="1" ht="12.75">
      <c r="A1559"/>
      <c r="B1559"/>
      <c r="C1559"/>
      <c r="D1559"/>
      <c r="E1559"/>
      <c r="F1559"/>
      <c r="G1559"/>
      <c r="H1559"/>
      <c r="I1559"/>
      <c r="J1559"/>
      <c r="K1559"/>
      <c r="L1559"/>
      <c r="M1559"/>
      <c r="N1559"/>
    </row>
    <row r="1560" spans="1:14" s="13" customFormat="1" ht="12.75">
      <c r="A1560"/>
      <c r="B1560"/>
      <c r="C1560"/>
      <c r="D1560"/>
      <c r="E1560"/>
      <c r="F1560"/>
      <c r="G1560"/>
      <c r="H1560"/>
      <c r="I1560"/>
      <c r="J1560"/>
      <c r="K1560"/>
      <c r="L1560"/>
      <c r="M1560"/>
      <c r="N1560"/>
    </row>
    <row r="1561" spans="1:14" s="13" customFormat="1" ht="12.75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</row>
    <row r="1562" spans="1:14" s="13" customFormat="1" ht="12.75">
      <c r="A1562"/>
      <c r="B1562"/>
      <c r="C1562"/>
      <c r="D1562"/>
      <c r="E1562"/>
      <c r="F1562"/>
      <c r="G1562"/>
      <c r="H1562"/>
      <c r="I1562"/>
      <c r="J1562"/>
      <c r="K1562"/>
      <c r="L1562"/>
      <c r="M1562"/>
      <c r="N1562"/>
    </row>
    <row r="1563" spans="1:14" s="13" customFormat="1" ht="12.75">
      <c r="A1563"/>
      <c r="B1563"/>
      <c r="C1563"/>
      <c r="D1563"/>
      <c r="E1563"/>
      <c r="F1563"/>
      <c r="G1563"/>
      <c r="H1563"/>
      <c r="I1563"/>
      <c r="J1563"/>
      <c r="K1563"/>
      <c r="L1563"/>
      <c r="M1563"/>
      <c r="N1563"/>
    </row>
    <row r="1564" spans="1:14" s="13" customFormat="1" ht="12.75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</row>
    <row r="1565" spans="1:14" s="13" customFormat="1" ht="12.75">
      <c r="A1565"/>
      <c r="B1565"/>
      <c r="C1565"/>
      <c r="D1565"/>
      <c r="E1565"/>
      <c r="F1565"/>
      <c r="G1565"/>
      <c r="H1565"/>
      <c r="I1565"/>
      <c r="J1565"/>
      <c r="K1565"/>
      <c r="L1565"/>
      <c r="M1565"/>
      <c r="N1565"/>
    </row>
    <row r="1566" spans="1:14" s="13" customFormat="1" ht="12.75">
      <c r="A1566"/>
      <c r="B1566"/>
      <c r="C1566"/>
      <c r="D1566"/>
      <c r="E1566"/>
      <c r="F1566"/>
      <c r="G1566"/>
      <c r="H1566"/>
      <c r="I1566"/>
      <c r="J1566"/>
      <c r="K1566"/>
      <c r="L1566"/>
      <c r="M1566"/>
      <c r="N1566"/>
    </row>
    <row r="1567" spans="1:14" s="13" customFormat="1" ht="12.75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</row>
    <row r="1568" spans="1:14" s="13" customFormat="1" ht="12.75">
      <c r="A1568"/>
      <c r="B1568"/>
      <c r="C1568"/>
      <c r="D1568"/>
      <c r="E1568"/>
      <c r="F1568"/>
      <c r="G1568"/>
      <c r="H1568"/>
      <c r="I1568"/>
      <c r="J1568"/>
      <c r="K1568"/>
      <c r="L1568"/>
      <c r="M1568"/>
      <c r="N1568"/>
    </row>
    <row r="1569" spans="1:14" s="13" customFormat="1" ht="12.75">
      <c r="A1569"/>
      <c r="B1569"/>
      <c r="C1569"/>
      <c r="D1569"/>
      <c r="E1569"/>
      <c r="F1569"/>
      <c r="G1569"/>
      <c r="H1569"/>
      <c r="I1569"/>
      <c r="J1569"/>
      <c r="K1569"/>
      <c r="L1569"/>
      <c r="M1569"/>
      <c r="N1569"/>
    </row>
    <row r="1570" spans="1:14" s="13" customFormat="1" ht="12.75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</row>
    <row r="1571" spans="1:14" s="13" customFormat="1" ht="12.75">
      <c r="A1571"/>
      <c r="B1571"/>
      <c r="C1571"/>
      <c r="D1571"/>
      <c r="E1571"/>
      <c r="F1571"/>
      <c r="G1571"/>
      <c r="H1571"/>
      <c r="I1571"/>
      <c r="J1571"/>
      <c r="K1571"/>
      <c r="L1571"/>
      <c r="M1571"/>
      <c r="N1571"/>
    </row>
    <row r="1572" spans="1:14" s="13" customFormat="1" ht="12.75">
      <c r="A1572"/>
      <c r="B1572"/>
      <c r="C1572"/>
      <c r="D1572"/>
      <c r="E1572"/>
      <c r="F1572"/>
      <c r="G1572"/>
      <c r="H1572"/>
      <c r="I1572"/>
      <c r="J1572"/>
      <c r="K1572"/>
      <c r="L1572"/>
      <c r="M1572"/>
      <c r="N1572"/>
    </row>
    <row r="1573" spans="1:14" s="13" customFormat="1" ht="12.75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</row>
    <row r="1574" spans="1:14" s="13" customFormat="1" ht="12.75">
      <c r="A1574"/>
      <c r="B1574"/>
      <c r="C1574"/>
      <c r="D1574"/>
      <c r="E1574"/>
      <c r="F1574"/>
      <c r="G1574"/>
      <c r="H1574"/>
      <c r="I1574"/>
      <c r="J1574"/>
      <c r="K1574"/>
      <c r="L1574"/>
      <c r="M1574"/>
      <c r="N1574"/>
    </row>
    <row r="1575" spans="1:14" s="13" customFormat="1" ht="12.75">
      <c r="A1575"/>
      <c r="B1575"/>
      <c r="C1575"/>
      <c r="D1575"/>
      <c r="E1575"/>
      <c r="F1575"/>
      <c r="G1575"/>
      <c r="H1575"/>
      <c r="I1575"/>
      <c r="J1575"/>
      <c r="K1575"/>
      <c r="L1575"/>
      <c r="M1575"/>
      <c r="N1575"/>
    </row>
    <row r="1576" spans="1:14" s="13" customFormat="1" ht="12.75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/>
    </row>
    <row r="1577" spans="1:14" s="13" customFormat="1" ht="12.75">
      <c r="A1577"/>
      <c r="B1577"/>
      <c r="C1577"/>
      <c r="D1577"/>
      <c r="E1577"/>
      <c r="F1577"/>
      <c r="G1577"/>
      <c r="H1577"/>
      <c r="I1577"/>
      <c r="J1577"/>
      <c r="K1577"/>
      <c r="L1577"/>
      <c r="M1577"/>
      <c r="N1577"/>
    </row>
    <row r="1578" spans="1:14" s="13" customFormat="1" ht="12.75">
      <c r="A1578"/>
      <c r="B1578"/>
      <c r="C1578"/>
      <c r="D1578"/>
      <c r="E1578"/>
      <c r="F1578"/>
      <c r="G1578"/>
      <c r="H1578"/>
      <c r="I1578"/>
      <c r="J1578"/>
      <c r="K1578"/>
      <c r="L1578"/>
      <c r="M1578"/>
      <c r="N1578"/>
    </row>
    <row r="1579" spans="1:14" s="13" customFormat="1" ht="12.75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/>
    </row>
    <row r="1580" spans="1:14" s="13" customFormat="1" ht="12.75">
      <c r="A1580"/>
      <c r="B1580"/>
      <c r="C1580"/>
      <c r="D1580"/>
      <c r="E1580"/>
      <c r="F1580"/>
      <c r="G1580"/>
      <c r="H1580"/>
      <c r="I1580"/>
      <c r="J1580"/>
      <c r="K1580"/>
      <c r="L1580"/>
      <c r="M1580"/>
      <c r="N1580"/>
    </row>
    <row r="1581" spans="1:14" s="13" customFormat="1" ht="12.75">
      <c r="A1581"/>
      <c r="B1581"/>
      <c r="C1581"/>
      <c r="D1581"/>
      <c r="E1581"/>
      <c r="F1581"/>
      <c r="G1581"/>
      <c r="H1581"/>
      <c r="I1581"/>
      <c r="J1581"/>
      <c r="K1581"/>
      <c r="L1581"/>
      <c r="M1581"/>
      <c r="N1581"/>
    </row>
    <row r="1582" spans="1:14" s="13" customFormat="1" ht="12.75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/>
    </row>
    <row r="1583" spans="1:14" s="13" customFormat="1" ht="12.75">
      <c r="A1583"/>
      <c r="B1583"/>
      <c r="C1583"/>
      <c r="D1583"/>
      <c r="E1583"/>
      <c r="F1583"/>
      <c r="G1583"/>
      <c r="H1583"/>
      <c r="I1583"/>
      <c r="J1583"/>
      <c r="K1583"/>
      <c r="L1583"/>
      <c r="M1583"/>
      <c r="N1583"/>
    </row>
    <row r="1584" spans="1:14" s="13" customFormat="1" ht="12.75">
      <c r="A1584"/>
      <c r="B1584"/>
      <c r="C1584"/>
      <c r="D1584"/>
      <c r="E1584"/>
      <c r="F1584"/>
      <c r="G1584"/>
      <c r="H1584"/>
      <c r="I1584"/>
      <c r="J1584"/>
      <c r="K1584"/>
      <c r="L1584"/>
      <c r="M1584"/>
      <c r="N1584"/>
    </row>
    <row r="1585" spans="1:14" s="13" customFormat="1" ht="12.75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/>
    </row>
    <row r="1586" spans="1:14" s="13" customFormat="1" ht="12.75">
      <c r="A1586"/>
      <c r="B1586"/>
      <c r="C1586"/>
      <c r="D1586"/>
      <c r="E1586"/>
      <c r="F1586"/>
      <c r="G1586"/>
      <c r="H1586"/>
      <c r="I1586"/>
      <c r="J1586"/>
      <c r="K1586"/>
      <c r="L1586"/>
      <c r="M1586"/>
      <c r="N1586"/>
    </row>
    <row r="1587" spans="1:14" s="13" customFormat="1" ht="12.75">
      <c r="A1587"/>
      <c r="B1587"/>
      <c r="C1587"/>
      <c r="D1587"/>
      <c r="E1587"/>
      <c r="F1587"/>
      <c r="G1587"/>
      <c r="H1587"/>
      <c r="I1587"/>
      <c r="J1587"/>
      <c r="K1587"/>
      <c r="L1587"/>
      <c r="M1587"/>
      <c r="N1587"/>
    </row>
    <row r="1588" spans="1:14" s="13" customFormat="1" ht="12.75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/>
    </row>
    <row r="1589" spans="1:14" s="13" customFormat="1" ht="12.75">
      <c r="A1589"/>
      <c r="B1589"/>
      <c r="C1589"/>
      <c r="D1589"/>
      <c r="E1589"/>
      <c r="F1589"/>
      <c r="G1589"/>
      <c r="H1589"/>
      <c r="I1589"/>
      <c r="J1589"/>
      <c r="K1589"/>
      <c r="L1589"/>
      <c r="M1589"/>
      <c r="N1589"/>
    </row>
    <row r="1590" spans="1:14" s="13" customFormat="1" ht="12.75">
      <c r="A1590"/>
      <c r="B1590"/>
      <c r="C1590"/>
      <c r="D1590"/>
      <c r="E1590"/>
      <c r="F1590"/>
      <c r="G1590"/>
      <c r="H1590"/>
      <c r="I1590"/>
      <c r="J1590"/>
      <c r="K1590"/>
      <c r="L1590"/>
      <c r="M1590"/>
      <c r="N1590"/>
    </row>
    <row r="1591" spans="1:14" s="13" customFormat="1" ht="12.75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/>
    </row>
    <row r="1592" spans="1:14" s="13" customFormat="1" ht="12.75">
      <c r="A1592"/>
      <c r="B1592"/>
      <c r="C1592"/>
      <c r="D1592"/>
      <c r="E1592"/>
      <c r="F1592"/>
      <c r="G1592"/>
      <c r="H1592"/>
      <c r="I1592"/>
      <c r="J1592"/>
      <c r="K1592"/>
      <c r="L1592"/>
      <c r="M1592"/>
      <c r="N1592"/>
    </row>
    <row r="1593" spans="1:14" s="13" customFormat="1" ht="12.75">
      <c r="A1593"/>
      <c r="B1593"/>
      <c r="C1593"/>
      <c r="D1593"/>
      <c r="E1593"/>
      <c r="F1593"/>
      <c r="G1593"/>
      <c r="H1593"/>
      <c r="I1593"/>
      <c r="J1593"/>
      <c r="K1593"/>
      <c r="L1593"/>
      <c r="M1593"/>
      <c r="N1593"/>
    </row>
    <row r="1594" spans="1:14" s="13" customFormat="1" ht="12.75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/>
    </row>
    <row r="1595" spans="1:14" s="13" customFormat="1" ht="12.75">
      <c r="A1595"/>
      <c r="B1595"/>
      <c r="C1595"/>
      <c r="D1595"/>
      <c r="E1595"/>
      <c r="F1595"/>
      <c r="G1595"/>
      <c r="H1595"/>
      <c r="I1595"/>
      <c r="J1595"/>
      <c r="K1595"/>
      <c r="L1595"/>
      <c r="M1595"/>
      <c r="N1595"/>
    </row>
    <row r="1596" spans="1:14" s="13" customFormat="1" ht="12.75">
      <c r="A1596"/>
      <c r="B1596"/>
      <c r="C1596"/>
      <c r="D1596"/>
      <c r="E1596"/>
      <c r="F1596"/>
      <c r="G1596"/>
      <c r="H1596"/>
      <c r="I1596"/>
      <c r="J1596"/>
      <c r="K1596"/>
      <c r="L1596"/>
      <c r="M1596"/>
      <c r="N1596"/>
    </row>
    <row r="1597" spans="1:14" s="13" customFormat="1" ht="12.75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/>
    </row>
    <row r="1598" spans="1:14" s="13" customFormat="1" ht="12.75">
      <c r="A1598"/>
      <c r="B1598"/>
      <c r="C1598"/>
      <c r="D1598"/>
      <c r="E1598"/>
      <c r="F1598"/>
      <c r="G1598"/>
      <c r="H1598"/>
      <c r="I1598"/>
      <c r="J1598"/>
      <c r="K1598"/>
      <c r="L1598"/>
      <c r="M1598"/>
      <c r="N1598"/>
    </row>
    <row r="1599" spans="1:14" s="13" customFormat="1" ht="12.75">
      <c r="A1599"/>
      <c r="B1599"/>
      <c r="C1599"/>
      <c r="D1599"/>
      <c r="E1599"/>
      <c r="F1599"/>
      <c r="G1599"/>
      <c r="H1599"/>
      <c r="I1599"/>
      <c r="J1599"/>
      <c r="K1599"/>
      <c r="L1599"/>
      <c r="M1599"/>
      <c r="N1599"/>
    </row>
    <row r="1600" spans="1:14" s="13" customFormat="1" ht="12.75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/>
    </row>
    <row r="1601" spans="1:14" s="13" customFormat="1" ht="12.75">
      <c r="A1601"/>
      <c r="B1601"/>
      <c r="C1601"/>
      <c r="D1601"/>
      <c r="E1601"/>
      <c r="F1601"/>
      <c r="G1601"/>
      <c r="H1601"/>
      <c r="I1601"/>
      <c r="J1601"/>
      <c r="K1601"/>
      <c r="L1601"/>
      <c r="M1601"/>
      <c r="N1601"/>
    </row>
    <row r="1602" spans="1:14" s="13" customFormat="1" ht="12.75">
      <c r="A1602"/>
      <c r="B1602"/>
      <c r="C1602"/>
      <c r="D1602"/>
      <c r="E1602"/>
      <c r="F1602"/>
      <c r="G1602"/>
      <c r="H1602"/>
      <c r="I1602"/>
      <c r="J1602"/>
      <c r="K1602"/>
      <c r="L1602"/>
      <c r="M1602"/>
      <c r="N1602"/>
    </row>
    <row r="1603" spans="1:14" s="13" customFormat="1" ht="12.75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/>
    </row>
    <row r="1604" spans="1:14" s="13" customFormat="1" ht="12.75">
      <c r="A1604"/>
      <c r="B1604"/>
      <c r="C1604"/>
      <c r="D1604"/>
      <c r="E1604"/>
      <c r="F1604"/>
      <c r="G1604"/>
      <c r="H1604"/>
      <c r="I1604"/>
      <c r="J1604"/>
      <c r="K1604"/>
      <c r="L1604"/>
      <c r="M1604"/>
      <c r="N1604"/>
    </row>
    <row r="1605" spans="1:14" s="13" customFormat="1" ht="12.75">
      <c r="A1605"/>
      <c r="B1605"/>
      <c r="C1605"/>
      <c r="D1605"/>
      <c r="E1605"/>
      <c r="F1605"/>
      <c r="G1605"/>
      <c r="H1605"/>
      <c r="I1605"/>
      <c r="J1605"/>
      <c r="K1605"/>
      <c r="L1605"/>
      <c r="M1605"/>
      <c r="N1605"/>
    </row>
    <row r="1606" spans="1:14" s="13" customFormat="1" ht="12.75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/>
    </row>
    <row r="1607" spans="1:14" s="13" customFormat="1" ht="12.75">
      <c r="A1607"/>
      <c r="B1607"/>
      <c r="C1607"/>
      <c r="D1607"/>
      <c r="E1607"/>
      <c r="F1607"/>
      <c r="G1607"/>
      <c r="H1607"/>
      <c r="I1607"/>
      <c r="J1607"/>
      <c r="K1607"/>
      <c r="L1607"/>
      <c r="M1607"/>
      <c r="N1607"/>
    </row>
    <row r="1608" spans="1:14" s="13" customFormat="1" ht="12.75">
      <c r="A1608"/>
      <c r="B1608"/>
      <c r="C1608"/>
      <c r="D1608"/>
      <c r="E1608"/>
      <c r="F1608"/>
      <c r="G1608"/>
      <c r="H1608"/>
      <c r="I1608"/>
      <c r="J1608"/>
      <c r="K1608"/>
      <c r="L1608"/>
      <c r="M1608"/>
      <c r="N1608"/>
    </row>
    <row r="1609" spans="1:14" s="13" customFormat="1" ht="12.75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  <c r="N1609"/>
    </row>
    <row r="1610" spans="1:14" s="13" customFormat="1" ht="12.75">
      <c r="A1610"/>
      <c r="B1610"/>
      <c r="C1610"/>
      <c r="D1610"/>
      <c r="E1610"/>
      <c r="F1610"/>
      <c r="G1610"/>
      <c r="H1610"/>
      <c r="I1610"/>
      <c r="J1610"/>
      <c r="K1610"/>
      <c r="L1610"/>
      <c r="M1610"/>
      <c r="N1610"/>
    </row>
    <row r="1611" spans="1:14" s="13" customFormat="1" ht="12.75">
      <c r="A1611"/>
      <c r="B1611"/>
      <c r="C1611"/>
      <c r="D1611"/>
      <c r="E1611"/>
      <c r="F1611"/>
      <c r="G1611"/>
      <c r="H1611"/>
      <c r="I1611"/>
      <c r="J1611"/>
      <c r="K1611"/>
      <c r="L1611"/>
      <c r="M1611"/>
      <c r="N1611"/>
    </row>
    <row r="1612" spans="1:14" s="13" customFormat="1" ht="12.75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  <c r="N1612"/>
    </row>
    <row r="1613" spans="1:14" s="13" customFormat="1" ht="12.75">
      <c r="A1613"/>
      <c r="B1613"/>
      <c r="C1613"/>
      <c r="D1613"/>
      <c r="E1613"/>
      <c r="F1613"/>
      <c r="G1613"/>
      <c r="H1613"/>
      <c r="I1613"/>
      <c r="J1613"/>
      <c r="K1613"/>
      <c r="L1613"/>
      <c r="M1613"/>
      <c r="N1613"/>
    </row>
    <row r="1614" spans="1:14" s="13" customFormat="1" ht="12.75">
      <c r="A1614"/>
      <c r="B1614"/>
      <c r="C1614"/>
      <c r="D1614"/>
      <c r="E1614"/>
      <c r="F1614"/>
      <c r="G1614"/>
      <c r="H1614"/>
      <c r="I1614"/>
      <c r="J1614"/>
      <c r="K1614"/>
      <c r="L1614"/>
      <c r="M1614"/>
      <c r="N1614"/>
    </row>
    <row r="1615" spans="1:14" s="13" customFormat="1" ht="12.75">
      <c r="A1615"/>
      <c r="B1615"/>
      <c r="C1615"/>
      <c r="D1615"/>
      <c r="E1615"/>
      <c r="F1615"/>
      <c r="G1615"/>
      <c r="H1615"/>
      <c r="I1615"/>
      <c r="J1615"/>
      <c r="K1615"/>
      <c r="L1615"/>
      <c r="M1615"/>
      <c r="N1615"/>
    </row>
    <row r="1616" spans="1:14" s="13" customFormat="1" ht="12.75">
      <c r="A1616"/>
      <c r="B1616"/>
      <c r="C1616"/>
      <c r="D1616"/>
      <c r="E1616"/>
      <c r="F1616"/>
      <c r="G1616"/>
      <c r="H1616"/>
      <c r="I1616"/>
      <c r="J1616"/>
      <c r="K1616"/>
      <c r="L1616"/>
      <c r="M1616"/>
      <c r="N1616"/>
    </row>
    <row r="1617" spans="1:14" s="13" customFormat="1" ht="12.75">
      <c r="A1617"/>
      <c r="B1617"/>
      <c r="C1617"/>
      <c r="D1617"/>
      <c r="E1617"/>
      <c r="F1617"/>
      <c r="G1617"/>
      <c r="H1617"/>
      <c r="I1617"/>
      <c r="J1617"/>
      <c r="K1617"/>
      <c r="L1617"/>
      <c r="M1617"/>
      <c r="N1617"/>
    </row>
    <row r="1618" spans="1:14" s="13" customFormat="1" ht="12.75">
      <c r="A1618"/>
      <c r="B1618"/>
      <c r="C1618"/>
      <c r="D1618"/>
      <c r="E1618"/>
      <c r="F1618"/>
      <c r="G1618"/>
      <c r="H1618"/>
      <c r="I1618"/>
      <c r="J1618"/>
      <c r="K1618"/>
      <c r="L1618"/>
      <c r="M1618"/>
      <c r="N1618"/>
    </row>
    <row r="1619" spans="1:14" s="13" customFormat="1" ht="12.75">
      <c r="A1619"/>
      <c r="B1619"/>
      <c r="C1619"/>
      <c r="D1619"/>
      <c r="E1619"/>
      <c r="F1619"/>
      <c r="G1619"/>
      <c r="H1619"/>
      <c r="I1619"/>
      <c r="J1619"/>
      <c r="K1619"/>
      <c r="L1619"/>
      <c r="M1619"/>
      <c r="N1619"/>
    </row>
    <row r="1620" spans="1:14" s="13" customFormat="1" ht="12.75">
      <c r="A1620"/>
      <c r="B1620"/>
      <c r="C1620"/>
      <c r="D1620"/>
      <c r="E1620"/>
      <c r="F1620"/>
      <c r="G1620"/>
      <c r="H1620"/>
      <c r="I1620"/>
      <c r="J1620"/>
      <c r="K1620"/>
      <c r="L1620"/>
      <c r="M1620"/>
      <c r="N1620"/>
    </row>
    <row r="1621" spans="1:14" s="13" customFormat="1" ht="12.75">
      <c r="A1621"/>
      <c r="B1621"/>
      <c r="C1621"/>
      <c r="D1621"/>
      <c r="E1621"/>
      <c r="F1621"/>
      <c r="G1621"/>
      <c r="H1621"/>
      <c r="I1621"/>
      <c r="J1621"/>
      <c r="K1621"/>
      <c r="L1621"/>
      <c r="M1621"/>
      <c r="N1621"/>
    </row>
    <row r="1622" spans="1:14" s="13" customFormat="1" ht="12.75">
      <c r="A1622"/>
      <c r="B1622"/>
      <c r="C1622"/>
      <c r="D1622"/>
      <c r="E1622"/>
      <c r="F1622"/>
      <c r="G1622"/>
      <c r="H1622"/>
      <c r="I1622"/>
      <c r="J1622"/>
      <c r="K1622"/>
      <c r="L1622"/>
      <c r="M1622"/>
      <c r="N1622"/>
    </row>
    <row r="1623" spans="1:14" s="13" customFormat="1" ht="12.75">
      <c r="A1623"/>
      <c r="B1623"/>
      <c r="C1623"/>
      <c r="D1623"/>
      <c r="E1623"/>
      <c r="F1623"/>
      <c r="G1623"/>
      <c r="H1623"/>
      <c r="I1623"/>
      <c r="J1623"/>
      <c r="K1623"/>
      <c r="L1623"/>
      <c r="M1623"/>
      <c r="N1623"/>
    </row>
    <row r="1624" spans="1:14" s="13" customFormat="1" ht="12.75">
      <c r="A1624"/>
      <c r="B1624"/>
      <c r="C1624"/>
      <c r="D1624"/>
      <c r="E1624"/>
      <c r="F1624"/>
      <c r="G1624"/>
      <c r="H1624"/>
      <c r="I1624"/>
      <c r="J1624"/>
      <c r="K1624"/>
      <c r="L1624"/>
      <c r="M1624"/>
      <c r="N1624"/>
    </row>
    <row r="1625" spans="1:14" s="13" customFormat="1" ht="12.75">
      <c r="A1625"/>
      <c r="B1625"/>
      <c r="C1625"/>
      <c r="D1625"/>
      <c r="E1625"/>
      <c r="F1625"/>
      <c r="G1625"/>
      <c r="H1625"/>
      <c r="I1625"/>
      <c r="J1625"/>
      <c r="K1625"/>
      <c r="L1625"/>
      <c r="M1625"/>
      <c r="N1625"/>
    </row>
    <row r="1626" spans="1:14" s="13" customFormat="1" ht="12.75">
      <c r="A1626"/>
      <c r="B1626"/>
      <c r="C1626"/>
      <c r="D1626"/>
      <c r="E1626"/>
      <c r="F1626"/>
      <c r="G1626"/>
      <c r="H1626"/>
      <c r="I1626"/>
      <c r="J1626"/>
      <c r="K1626"/>
      <c r="L1626"/>
      <c r="M1626"/>
      <c r="N1626"/>
    </row>
    <row r="1627" spans="1:14" s="13" customFormat="1" ht="12.75">
      <c r="A1627"/>
      <c r="B1627"/>
      <c r="C1627"/>
      <c r="D1627"/>
      <c r="E1627"/>
      <c r="F1627"/>
      <c r="G1627"/>
      <c r="H1627"/>
      <c r="I1627"/>
      <c r="J1627"/>
      <c r="K1627"/>
      <c r="L1627"/>
      <c r="M1627"/>
      <c r="N1627"/>
    </row>
    <row r="1628" spans="1:14" s="13" customFormat="1" ht="12.75">
      <c r="A1628"/>
      <c r="B1628"/>
      <c r="C1628"/>
      <c r="D1628"/>
      <c r="E1628"/>
      <c r="F1628"/>
      <c r="G1628"/>
      <c r="H1628"/>
      <c r="I1628"/>
      <c r="J1628"/>
      <c r="K1628"/>
      <c r="L1628"/>
      <c r="M1628"/>
      <c r="N1628"/>
    </row>
    <row r="1629" spans="1:14" s="13" customFormat="1" ht="12.75">
      <c r="A1629"/>
      <c r="B1629"/>
      <c r="C1629"/>
      <c r="D1629"/>
      <c r="E1629"/>
      <c r="F1629"/>
      <c r="G1629"/>
      <c r="H1629"/>
      <c r="I1629"/>
      <c r="J1629"/>
      <c r="K1629"/>
      <c r="L1629"/>
      <c r="M1629"/>
      <c r="N1629"/>
    </row>
    <row r="1630" spans="1:14" s="13" customFormat="1" ht="12.75">
      <c r="A1630"/>
      <c r="B1630"/>
      <c r="C1630"/>
      <c r="D1630"/>
      <c r="E1630"/>
      <c r="F1630"/>
      <c r="G1630"/>
      <c r="H1630"/>
      <c r="I1630"/>
      <c r="J1630"/>
      <c r="K1630"/>
      <c r="L1630"/>
      <c r="M1630"/>
      <c r="N1630"/>
    </row>
    <row r="1631" spans="1:14" s="13" customFormat="1" ht="12.75">
      <c r="A1631"/>
      <c r="B1631"/>
      <c r="C1631"/>
      <c r="D1631"/>
      <c r="E1631"/>
      <c r="F1631"/>
      <c r="G1631"/>
      <c r="H1631"/>
      <c r="I1631"/>
      <c r="J1631"/>
      <c r="K1631"/>
      <c r="L1631"/>
      <c r="M1631"/>
      <c r="N1631"/>
    </row>
    <row r="1632" spans="1:14" s="13" customFormat="1" ht="12.75">
      <c r="A1632"/>
      <c r="B1632"/>
      <c r="C1632"/>
      <c r="D1632"/>
      <c r="E1632"/>
      <c r="F1632"/>
      <c r="G1632"/>
      <c r="H1632"/>
      <c r="I1632"/>
      <c r="J1632"/>
      <c r="K1632"/>
      <c r="L1632"/>
      <c r="M1632"/>
      <c r="N1632"/>
    </row>
    <row r="1633" spans="1:14" s="13" customFormat="1" ht="12.75">
      <c r="A1633"/>
      <c r="B1633"/>
      <c r="C1633"/>
      <c r="D1633"/>
      <c r="E1633"/>
      <c r="F1633"/>
      <c r="G1633"/>
      <c r="H1633"/>
      <c r="I1633"/>
      <c r="J1633"/>
      <c r="K1633"/>
      <c r="L1633"/>
      <c r="M1633"/>
      <c r="N1633"/>
    </row>
    <row r="1634" spans="1:14" s="13" customFormat="1" ht="12.75">
      <c r="A1634"/>
      <c r="B1634"/>
      <c r="C1634"/>
      <c r="D1634"/>
      <c r="E1634"/>
      <c r="F1634"/>
      <c r="G1634"/>
      <c r="H1634"/>
      <c r="I1634"/>
      <c r="J1634"/>
      <c r="K1634"/>
      <c r="L1634"/>
      <c r="M1634"/>
      <c r="N1634"/>
    </row>
    <row r="1635" spans="1:14" s="13" customFormat="1" ht="12.75">
      <c r="A1635"/>
      <c r="B1635"/>
      <c r="C1635"/>
      <c r="D1635"/>
      <c r="E1635"/>
      <c r="F1635"/>
      <c r="G1635"/>
      <c r="H1635"/>
      <c r="I1635"/>
      <c r="J1635"/>
      <c r="K1635"/>
      <c r="L1635"/>
      <c r="M1635"/>
      <c r="N1635"/>
    </row>
    <row r="1636" spans="1:14" s="13" customFormat="1" ht="12.75">
      <c r="A1636"/>
      <c r="B1636"/>
      <c r="C1636"/>
      <c r="D1636"/>
      <c r="E1636"/>
      <c r="F1636"/>
      <c r="G1636"/>
      <c r="H1636"/>
      <c r="I1636"/>
      <c r="J1636"/>
      <c r="K1636"/>
      <c r="L1636"/>
      <c r="M1636"/>
      <c r="N1636"/>
    </row>
    <row r="1637" spans="1:14" s="13" customFormat="1" ht="12.75">
      <c r="A1637"/>
      <c r="B1637"/>
      <c r="C1637"/>
      <c r="D1637"/>
      <c r="E1637"/>
      <c r="F1637"/>
      <c r="G1637"/>
      <c r="H1637"/>
      <c r="I1637"/>
      <c r="J1637"/>
      <c r="K1637"/>
      <c r="L1637"/>
      <c r="M1637"/>
      <c r="N1637"/>
    </row>
    <row r="1638" spans="1:14" s="13" customFormat="1" ht="12.75">
      <c r="A1638"/>
      <c r="B1638"/>
      <c r="C1638"/>
      <c r="D1638"/>
      <c r="E1638"/>
      <c r="F1638"/>
      <c r="G1638"/>
      <c r="H1638"/>
      <c r="I1638"/>
      <c r="J1638"/>
      <c r="K1638"/>
      <c r="L1638"/>
      <c r="M1638"/>
      <c r="N1638"/>
    </row>
    <row r="1639" spans="1:14" s="13" customFormat="1" ht="12.75">
      <c r="A1639"/>
      <c r="B1639"/>
      <c r="C1639"/>
      <c r="D1639"/>
      <c r="E1639"/>
      <c r="F1639"/>
      <c r="G1639"/>
      <c r="H1639"/>
      <c r="I1639"/>
      <c r="J1639"/>
      <c r="K1639"/>
      <c r="L1639"/>
      <c r="M1639"/>
      <c r="N1639"/>
    </row>
    <row r="1640" spans="1:14" s="13" customFormat="1" ht="12.75">
      <c r="A1640"/>
      <c r="B1640"/>
      <c r="C1640"/>
      <c r="D1640"/>
      <c r="E1640"/>
      <c r="F1640"/>
      <c r="G1640"/>
      <c r="H1640"/>
      <c r="I1640"/>
      <c r="J1640"/>
      <c r="K1640"/>
      <c r="L1640"/>
      <c r="M1640"/>
      <c r="N1640"/>
    </row>
    <row r="1641" spans="1:14" s="13" customFormat="1" ht="12.75">
      <c r="A1641"/>
      <c r="B1641"/>
      <c r="C1641"/>
      <c r="D1641"/>
      <c r="E1641"/>
      <c r="F1641"/>
      <c r="G1641"/>
      <c r="H1641"/>
      <c r="I1641"/>
      <c r="J1641"/>
      <c r="K1641"/>
      <c r="L1641"/>
      <c r="M1641"/>
      <c r="N1641"/>
    </row>
    <row r="1642" spans="1:14" s="13" customFormat="1" ht="12.75">
      <c r="A1642"/>
      <c r="B1642"/>
      <c r="C1642"/>
      <c r="D1642"/>
      <c r="E1642"/>
      <c r="F1642"/>
      <c r="G1642"/>
      <c r="H1642"/>
      <c r="I1642"/>
      <c r="J1642"/>
      <c r="K1642"/>
      <c r="L1642"/>
      <c r="M1642"/>
      <c r="N1642"/>
    </row>
    <row r="1643" spans="1:14" s="13" customFormat="1" ht="12.75">
      <c r="A1643"/>
      <c r="B1643"/>
      <c r="C1643"/>
      <c r="D1643"/>
      <c r="E1643"/>
      <c r="F1643"/>
      <c r="G1643"/>
      <c r="H1643"/>
      <c r="I1643"/>
      <c r="J1643"/>
      <c r="K1643"/>
      <c r="L1643"/>
      <c r="M1643"/>
      <c r="N1643"/>
    </row>
    <row r="1644" spans="1:14" s="13" customFormat="1" ht="12.75">
      <c r="A1644"/>
      <c r="B1644"/>
      <c r="C1644"/>
      <c r="D1644"/>
      <c r="E1644"/>
      <c r="F1644"/>
      <c r="G1644"/>
      <c r="H1644"/>
      <c r="I1644"/>
      <c r="J1644"/>
      <c r="K1644"/>
      <c r="L1644"/>
      <c r="M1644"/>
      <c r="N1644"/>
    </row>
    <row r="1645" spans="1:14" s="13" customFormat="1" ht="12.75">
      <c r="A1645"/>
      <c r="B1645"/>
      <c r="C1645"/>
      <c r="D1645"/>
      <c r="E1645"/>
      <c r="F1645"/>
      <c r="G1645"/>
      <c r="H1645"/>
      <c r="I1645"/>
      <c r="J1645"/>
      <c r="K1645"/>
      <c r="L1645"/>
      <c r="M1645"/>
      <c r="N1645"/>
    </row>
    <row r="1646" spans="1:14" s="13" customFormat="1" ht="12.75">
      <c r="A1646"/>
      <c r="B1646"/>
      <c r="C1646"/>
      <c r="D1646"/>
      <c r="E1646"/>
      <c r="F1646"/>
      <c r="G1646"/>
      <c r="H1646"/>
      <c r="I1646"/>
      <c r="J1646"/>
      <c r="K1646"/>
      <c r="L1646"/>
      <c r="M1646"/>
      <c r="N1646"/>
    </row>
    <row r="1647" spans="1:14" s="13" customFormat="1" ht="12.75">
      <c r="A1647"/>
      <c r="B1647"/>
      <c r="C1647"/>
      <c r="D1647"/>
      <c r="E1647"/>
      <c r="F1647"/>
      <c r="G1647"/>
      <c r="H1647"/>
      <c r="I1647"/>
      <c r="J1647"/>
      <c r="K1647"/>
      <c r="L1647"/>
      <c r="M1647"/>
      <c r="N1647"/>
    </row>
    <row r="1648" spans="1:14" s="13" customFormat="1" ht="12.75">
      <c r="A1648"/>
      <c r="B1648"/>
      <c r="C1648"/>
      <c r="D1648"/>
      <c r="E1648"/>
      <c r="F1648"/>
      <c r="G1648"/>
      <c r="H1648"/>
      <c r="I1648"/>
      <c r="J1648"/>
      <c r="K1648"/>
      <c r="L1648"/>
      <c r="M1648"/>
      <c r="N1648"/>
    </row>
    <row r="1649" spans="1:14" s="13" customFormat="1" ht="12.75">
      <c r="A1649"/>
      <c r="B1649"/>
      <c r="C1649"/>
      <c r="D1649"/>
      <c r="E1649"/>
      <c r="F1649"/>
      <c r="G1649"/>
      <c r="H1649"/>
      <c r="I1649"/>
      <c r="J1649"/>
      <c r="K1649"/>
      <c r="L1649"/>
      <c r="M1649"/>
      <c r="N1649"/>
    </row>
    <row r="1650" spans="1:14" s="13" customFormat="1" ht="12.75">
      <c r="A1650"/>
      <c r="B1650"/>
      <c r="C1650"/>
      <c r="D1650"/>
      <c r="E1650"/>
      <c r="F1650"/>
      <c r="G1650"/>
      <c r="H1650"/>
      <c r="I1650"/>
      <c r="J1650"/>
      <c r="K1650"/>
      <c r="L1650"/>
      <c r="M1650"/>
      <c r="N1650"/>
    </row>
    <row r="1651" spans="1:14" s="13" customFormat="1" ht="12.75">
      <c r="A1651"/>
      <c r="B1651"/>
      <c r="C1651"/>
      <c r="D1651"/>
      <c r="E1651"/>
      <c r="F1651"/>
      <c r="G1651"/>
      <c r="H1651"/>
      <c r="I1651"/>
      <c r="J1651"/>
      <c r="K1651"/>
      <c r="L1651"/>
      <c r="M1651"/>
      <c r="N1651"/>
    </row>
    <row r="1652" spans="1:14" s="13" customFormat="1" ht="12.75">
      <c r="A1652"/>
      <c r="B1652"/>
      <c r="C1652"/>
      <c r="D1652"/>
      <c r="E1652"/>
      <c r="F1652"/>
      <c r="G1652"/>
      <c r="H1652"/>
      <c r="I1652"/>
      <c r="J1652"/>
      <c r="K1652"/>
      <c r="L1652"/>
      <c r="M1652"/>
      <c r="N1652"/>
    </row>
    <row r="1653" spans="1:14" s="13" customFormat="1" ht="12.75">
      <c r="A1653"/>
      <c r="B1653"/>
      <c r="C1653"/>
      <c r="D1653"/>
      <c r="E1653"/>
      <c r="F1653"/>
      <c r="G1653"/>
      <c r="H1653"/>
      <c r="I1653"/>
      <c r="J1653"/>
      <c r="K1653"/>
      <c r="L1653"/>
      <c r="M1653"/>
      <c r="N1653"/>
    </row>
    <row r="1654" spans="1:14" s="13" customFormat="1" ht="12.75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  <c r="N1654"/>
    </row>
    <row r="1655" spans="1:14" s="13" customFormat="1" ht="12.75">
      <c r="A1655"/>
      <c r="B1655"/>
      <c r="C1655"/>
      <c r="D1655"/>
      <c r="E1655"/>
      <c r="F1655"/>
      <c r="G1655"/>
      <c r="H1655"/>
      <c r="I1655"/>
      <c r="J1655"/>
      <c r="K1655"/>
      <c r="L1655"/>
      <c r="M1655"/>
      <c r="N1655"/>
    </row>
    <row r="1656" spans="1:14" s="13" customFormat="1" ht="12.75">
      <c r="A1656"/>
      <c r="B1656"/>
      <c r="C1656"/>
      <c r="D1656"/>
      <c r="E1656"/>
      <c r="F1656"/>
      <c r="G1656"/>
      <c r="H1656"/>
      <c r="I1656"/>
      <c r="J1656"/>
      <c r="K1656"/>
      <c r="L1656"/>
      <c r="M1656"/>
      <c r="N1656"/>
    </row>
    <row r="1657" spans="1:14" s="13" customFormat="1" ht="12.75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  <c r="N1657"/>
    </row>
    <row r="1658" spans="1:14" s="13" customFormat="1" ht="12.75">
      <c r="A1658"/>
      <c r="B1658"/>
      <c r="C1658"/>
      <c r="D1658"/>
      <c r="E1658"/>
      <c r="F1658"/>
      <c r="G1658"/>
      <c r="H1658"/>
      <c r="I1658"/>
      <c r="J1658"/>
      <c r="K1658"/>
      <c r="L1658"/>
      <c r="M1658"/>
      <c r="N1658"/>
    </row>
    <row r="1659" spans="1:14" s="13" customFormat="1" ht="12.75">
      <c r="A1659"/>
      <c r="B1659"/>
      <c r="C1659"/>
      <c r="D1659"/>
      <c r="E1659"/>
      <c r="F1659"/>
      <c r="G1659"/>
      <c r="H1659"/>
      <c r="I1659"/>
      <c r="J1659"/>
      <c r="K1659"/>
      <c r="L1659"/>
      <c r="M1659"/>
      <c r="N1659"/>
    </row>
    <row r="1660" spans="1:14" s="13" customFormat="1" ht="12.75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  <c r="N1660"/>
    </row>
    <row r="1661" spans="1:14" s="13" customFormat="1" ht="12.75">
      <c r="A1661"/>
      <c r="B1661"/>
      <c r="C1661"/>
      <c r="D1661"/>
      <c r="E1661"/>
      <c r="F1661"/>
      <c r="G1661"/>
      <c r="H1661"/>
      <c r="I1661"/>
      <c r="J1661"/>
      <c r="K1661"/>
      <c r="L1661"/>
      <c r="M1661"/>
      <c r="N1661"/>
    </row>
    <row r="1662" spans="1:14" s="13" customFormat="1" ht="12.75">
      <c r="A1662"/>
      <c r="B1662"/>
      <c r="C1662"/>
      <c r="D1662"/>
      <c r="E1662"/>
      <c r="F1662"/>
      <c r="G1662"/>
      <c r="H1662"/>
      <c r="I1662"/>
      <c r="J1662"/>
      <c r="K1662"/>
      <c r="L1662"/>
      <c r="M1662"/>
      <c r="N1662"/>
    </row>
    <row r="1663" spans="1:14" s="13" customFormat="1" ht="12.75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  <c r="N1663"/>
    </row>
    <row r="1664" spans="1:14" s="13" customFormat="1" ht="12.75">
      <c r="A1664"/>
      <c r="B1664"/>
      <c r="C1664"/>
      <c r="D1664"/>
      <c r="E1664"/>
      <c r="F1664"/>
      <c r="G1664"/>
      <c r="H1664"/>
      <c r="I1664"/>
      <c r="J1664"/>
      <c r="K1664"/>
      <c r="L1664"/>
      <c r="M1664"/>
      <c r="N1664"/>
    </row>
    <row r="1665" spans="1:14" s="13" customFormat="1" ht="12.75">
      <c r="A1665"/>
      <c r="B1665"/>
      <c r="C1665"/>
      <c r="D1665"/>
      <c r="E1665"/>
      <c r="F1665"/>
      <c r="G1665"/>
      <c r="H1665"/>
      <c r="I1665"/>
      <c r="J1665"/>
      <c r="K1665"/>
      <c r="L1665"/>
      <c r="M1665"/>
      <c r="N1665"/>
    </row>
    <row r="1666" spans="1:14" s="13" customFormat="1" ht="12.75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  <c r="N1666"/>
    </row>
    <row r="1667" spans="1:14" s="13" customFormat="1" ht="12.75">
      <c r="A1667"/>
      <c r="B1667"/>
      <c r="C1667"/>
      <c r="D1667"/>
      <c r="E1667"/>
      <c r="F1667"/>
      <c r="G1667"/>
      <c r="H1667"/>
      <c r="I1667"/>
      <c r="J1667"/>
      <c r="K1667"/>
      <c r="L1667"/>
      <c r="M1667"/>
      <c r="N1667"/>
    </row>
    <row r="1668" spans="1:14" s="13" customFormat="1" ht="12.75">
      <c r="A1668"/>
      <c r="B1668"/>
      <c r="C1668"/>
      <c r="D1668"/>
      <c r="E1668"/>
      <c r="F1668"/>
      <c r="G1668"/>
      <c r="H1668"/>
      <c r="I1668"/>
      <c r="J1668"/>
      <c r="K1668"/>
      <c r="L1668"/>
      <c r="M1668"/>
      <c r="N1668"/>
    </row>
    <row r="1669" spans="1:14" s="13" customFormat="1" ht="12.75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  <c r="N1669"/>
    </row>
    <row r="1670" spans="1:14" s="13" customFormat="1" ht="12.75">
      <c r="A1670"/>
      <c r="B1670"/>
      <c r="C1670"/>
      <c r="D1670"/>
      <c r="E1670"/>
      <c r="F1670"/>
      <c r="G1670"/>
      <c r="H1670"/>
      <c r="I1670"/>
      <c r="J1670"/>
      <c r="K1670"/>
      <c r="L1670"/>
      <c r="M1670"/>
      <c r="N1670"/>
    </row>
    <row r="1671" spans="1:14" s="13" customFormat="1" ht="12.75">
      <c r="A1671"/>
      <c r="B1671"/>
      <c r="C1671"/>
      <c r="D1671"/>
      <c r="E1671"/>
      <c r="F1671"/>
      <c r="G1671"/>
      <c r="H1671"/>
      <c r="I1671"/>
      <c r="J1671"/>
      <c r="K1671"/>
      <c r="L1671"/>
      <c r="M1671"/>
      <c r="N1671"/>
    </row>
    <row r="1672" spans="1:14" s="13" customFormat="1" ht="12.75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  <c r="N1672"/>
    </row>
    <row r="1673" spans="1:14" s="13" customFormat="1" ht="12.75">
      <c r="A1673"/>
      <c r="B1673"/>
      <c r="C1673"/>
      <c r="D1673"/>
      <c r="E1673"/>
      <c r="F1673"/>
      <c r="G1673"/>
      <c r="H1673"/>
      <c r="I1673"/>
      <c r="J1673"/>
      <c r="K1673"/>
      <c r="L1673"/>
      <c r="M1673"/>
      <c r="N1673"/>
    </row>
    <row r="1674" spans="1:14" s="13" customFormat="1" ht="12.75">
      <c r="A1674"/>
      <c r="B1674"/>
      <c r="C1674"/>
      <c r="D1674"/>
      <c r="E1674"/>
      <c r="F1674"/>
      <c r="G1674"/>
      <c r="H1674"/>
      <c r="I1674"/>
      <c r="J1674"/>
      <c r="K1674"/>
      <c r="L1674"/>
      <c r="M1674"/>
      <c r="N1674"/>
    </row>
    <row r="1675" spans="1:14" s="13" customFormat="1" ht="12.75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  <c r="N1675"/>
    </row>
    <row r="1676" spans="1:14" s="13" customFormat="1" ht="12.75">
      <c r="A1676"/>
      <c r="B1676"/>
      <c r="C1676"/>
      <c r="D1676"/>
      <c r="E1676"/>
      <c r="F1676"/>
      <c r="G1676"/>
      <c r="H1676"/>
      <c r="I1676"/>
      <c r="J1676"/>
      <c r="K1676"/>
      <c r="L1676"/>
      <c r="M1676"/>
      <c r="N1676"/>
    </row>
    <row r="1677" spans="1:14" s="13" customFormat="1" ht="12.75">
      <c r="A1677"/>
      <c r="B1677"/>
      <c r="C1677"/>
      <c r="D1677"/>
      <c r="E1677"/>
      <c r="F1677"/>
      <c r="G1677"/>
      <c r="H1677"/>
      <c r="I1677"/>
      <c r="J1677"/>
      <c r="K1677"/>
      <c r="L1677"/>
      <c r="M1677"/>
      <c r="N1677"/>
    </row>
    <row r="1678" spans="1:14" s="13" customFormat="1" ht="12.75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  <c r="N1678"/>
    </row>
    <row r="1679" spans="1:14" s="13" customFormat="1" ht="12.75">
      <c r="A1679"/>
      <c r="B1679"/>
      <c r="C1679"/>
      <c r="D1679"/>
      <c r="E1679"/>
      <c r="F1679"/>
      <c r="G1679"/>
      <c r="H1679"/>
      <c r="I1679"/>
      <c r="J1679"/>
      <c r="K1679"/>
      <c r="L1679"/>
      <c r="M1679"/>
      <c r="N1679"/>
    </row>
    <row r="1680" spans="1:14" s="13" customFormat="1" ht="12.75">
      <c r="A1680"/>
      <c r="B1680"/>
      <c r="C1680"/>
      <c r="D1680"/>
      <c r="E1680"/>
      <c r="F1680"/>
      <c r="G1680"/>
      <c r="H1680"/>
      <c r="I1680"/>
      <c r="J1680"/>
      <c r="K1680"/>
      <c r="L1680"/>
      <c r="M1680"/>
      <c r="N1680"/>
    </row>
    <row r="1681" spans="1:14" s="13" customFormat="1" ht="12.75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  <c r="N1681"/>
    </row>
    <row r="1682" spans="1:14" s="13" customFormat="1" ht="12.75">
      <c r="A1682"/>
      <c r="B1682"/>
      <c r="C1682"/>
      <c r="D1682"/>
      <c r="E1682"/>
      <c r="F1682"/>
      <c r="G1682"/>
      <c r="H1682"/>
      <c r="I1682"/>
      <c r="J1682"/>
      <c r="K1682"/>
      <c r="L1682"/>
      <c r="M1682"/>
      <c r="N1682"/>
    </row>
    <row r="1683" spans="1:14" s="13" customFormat="1" ht="12.75">
      <c r="A1683"/>
      <c r="B1683"/>
      <c r="C1683"/>
      <c r="D1683"/>
      <c r="E1683"/>
      <c r="F1683"/>
      <c r="G1683"/>
      <c r="H1683"/>
      <c r="I1683"/>
      <c r="J1683"/>
      <c r="K1683"/>
      <c r="L1683"/>
      <c r="M1683"/>
      <c r="N1683"/>
    </row>
    <row r="1684" spans="1:14" s="13" customFormat="1" ht="12.75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  <c r="N1684"/>
    </row>
    <row r="1685" spans="1:14" s="13" customFormat="1" ht="12.75">
      <c r="A1685"/>
      <c r="B1685"/>
      <c r="C1685"/>
      <c r="D1685"/>
      <c r="E1685"/>
      <c r="F1685"/>
      <c r="G1685"/>
      <c r="H1685"/>
      <c r="I1685"/>
      <c r="J1685"/>
      <c r="K1685"/>
      <c r="L1685"/>
      <c r="M1685"/>
      <c r="N1685"/>
    </row>
    <row r="1686" spans="1:14" s="13" customFormat="1" ht="12.75">
      <c r="A1686"/>
      <c r="B1686"/>
      <c r="C1686"/>
      <c r="D1686"/>
      <c r="E1686"/>
      <c r="F1686"/>
      <c r="G1686"/>
      <c r="H1686"/>
      <c r="I1686"/>
      <c r="J1686"/>
      <c r="K1686"/>
      <c r="L1686"/>
      <c r="M1686"/>
      <c r="N1686"/>
    </row>
    <row r="1687" spans="1:14" s="13" customFormat="1" ht="12.75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  <c r="N1687"/>
    </row>
    <row r="1688" spans="1:14" s="13" customFormat="1" ht="12.75">
      <c r="A1688"/>
      <c r="B1688"/>
      <c r="C1688"/>
      <c r="D1688"/>
      <c r="E1688"/>
      <c r="F1688"/>
      <c r="G1688"/>
      <c r="H1688"/>
      <c r="I1688"/>
      <c r="J1688"/>
      <c r="K1688"/>
      <c r="L1688"/>
      <c r="M1688"/>
      <c r="N1688"/>
    </row>
    <row r="1689" spans="1:14" s="13" customFormat="1" ht="12.75">
      <c r="A1689"/>
      <c r="B1689"/>
      <c r="C1689"/>
      <c r="D1689"/>
      <c r="E1689"/>
      <c r="F1689"/>
      <c r="G1689"/>
      <c r="H1689"/>
      <c r="I1689"/>
      <c r="J1689"/>
      <c r="K1689"/>
      <c r="L1689"/>
      <c r="M1689"/>
      <c r="N1689"/>
    </row>
    <row r="1690" spans="1:14" s="13" customFormat="1" ht="12.75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  <c r="N1690"/>
    </row>
    <row r="1691" spans="1:14" s="13" customFormat="1" ht="12.75">
      <c r="A1691"/>
      <c r="B1691"/>
      <c r="C1691"/>
      <c r="D1691"/>
      <c r="E1691"/>
      <c r="F1691"/>
      <c r="G1691"/>
      <c r="H1691"/>
      <c r="I1691"/>
      <c r="J1691"/>
      <c r="K1691"/>
      <c r="L1691"/>
      <c r="M1691"/>
      <c r="N1691"/>
    </row>
    <row r="1692" spans="1:14" s="13" customFormat="1" ht="12.75">
      <c r="A1692"/>
      <c r="B1692"/>
      <c r="C1692"/>
      <c r="D1692"/>
      <c r="E1692"/>
      <c r="F1692"/>
      <c r="G1692"/>
      <c r="H1692"/>
      <c r="I1692"/>
      <c r="J1692"/>
      <c r="K1692"/>
      <c r="L1692"/>
      <c r="M1692"/>
      <c r="N1692"/>
    </row>
    <row r="1693" spans="1:14" s="13" customFormat="1" ht="12.75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  <c r="N1693"/>
    </row>
    <row r="1694" spans="1:14" s="13" customFormat="1" ht="12.75">
      <c r="A1694"/>
      <c r="B1694"/>
      <c r="C1694"/>
      <c r="D1694"/>
      <c r="E1694"/>
      <c r="F1694"/>
      <c r="G1694"/>
      <c r="H1694"/>
      <c r="I1694"/>
      <c r="J1694"/>
      <c r="K1694"/>
      <c r="L1694"/>
      <c r="M1694"/>
      <c r="N1694"/>
    </row>
    <row r="1695" spans="1:14" s="13" customFormat="1" ht="12.75">
      <c r="A1695"/>
      <c r="B1695"/>
      <c r="C1695"/>
      <c r="D1695"/>
      <c r="E1695"/>
      <c r="F1695"/>
      <c r="G1695"/>
      <c r="H1695"/>
      <c r="I1695"/>
      <c r="J1695"/>
      <c r="K1695"/>
      <c r="L1695"/>
      <c r="M1695"/>
      <c r="N1695"/>
    </row>
    <row r="1696" spans="1:14" s="13" customFormat="1" ht="12.75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  <c r="N1696"/>
    </row>
    <row r="1697" spans="1:14" s="13" customFormat="1" ht="12.75">
      <c r="A1697"/>
      <c r="B1697"/>
      <c r="C1697"/>
      <c r="D1697"/>
      <c r="E1697"/>
      <c r="F1697"/>
      <c r="G1697"/>
      <c r="H1697"/>
      <c r="I1697"/>
      <c r="J1697"/>
      <c r="K1697"/>
      <c r="L1697"/>
      <c r="M1697"/>
      <c r="N1697"/>
    </row>
    <row r="1698" spans="1:14" s="13" customFormat="1" ht="12.75">
      <c r="A1698"/>
      <c r="B1698"/>
      <c r="C1698"/>
      <c r="D1698"/>
      <c r="E1698"/>
      <c r="F1698"/>
      <c r="G1698"/>
      <c r="H1698"/>
      <c r="I1698"/>
      <c r="J1698"/>
      <c r="K1698"/>
      <c r="L1698"/>
      <c r="M1698"/>
      <c r="N1698"/>
    </row>
    <row r="1699" spans="1:14" s="13" customFormat="1" ht="12.75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  <c r="N1699"/>
    </row>
    <row r="1700" spans="1:14" s="13" customFormat="1" ht="12.75">
      <c r="A1700"/>
      <c r="B1700"/>
      <c r="C1700"/>
      <c r="D1700"/>
      <c r="E1700"/>
      <c r="F1700"/>
      <c r="G1700"/>
      <c r="H1700"/>
      <c r="I1700"/>
      <c r="J1700"/>
      <c r="K1700"/>
      <c r="L1700"/>
      <c r="M1700"/>
      <c r="N1700"/>
    </row>
    <row r="1701" spans="1:14" s="13" customFormat="1" ht="12.75">
      <c r="A1701"/>
      <c r="B1701"/>
      <c r="C1701"/>
      <c r="D1701"/>
      <c r="E1701"/>
      <c r="F1701"/>
      <c r="G1701"/>
      <c r="H1701"/>
      <c r="I1701"/>
      <c r="J1701"/>
      <c r="K1701"/>
      <c r="L1701"/>
      <c r="M1701"/>
      <c r="N1701"/>
    </row>
    <row r="1702" spans="1:14" s="13" customFormat="1" ht="12.75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  <c r="N1702"/>
    </row>
    <row r="1703" spans="1:14" s="13" customFormat="1" ht="12.75">
      <c r="A1703"/>
      <c r="B1703"/>
      <c r="C1703"/>
      <c r="D1703"/>
      <c r="E1703"/>
      <c r="F1703"/>
      <c r="G1703"/>
      <c r="H1703"/>
      <c r="I1703"/>
      <c r="J1703"/>
      <c r="K1703"/>
      <c r="L1703"/>
      <c r="M1703"/>
      <c r="N1703"/>
    </row>
    <row r="1704" spans="1:14" s="13" customFormat="1" ht="12.75">
      <c r="A1704"/>
      <c r="B1704"/>
      <c r="C1704"/>
      <c r="D1704"/>
      <c r="E1704"/>
      <c r="F1704"/>
      <c r="G1704"/>
      <c r="H1704"/>
      <c r="I1704"/>
      <c r="J1704"/>
      <c r="K1704"/>
      <c r="L1704"/>
      <c r="M1704"/>
      <c r="N1704"/>
    </row>
    <row r="1705" spans="1:14" s="13" customFormat="1" ht="12.75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  <c r="N1705"/>
    </row>
    <row r="1706" spans="1:14" s="13" customFormat="1" ht="12.75">
      <c r="A1706"/>
      <c r="B1706"/>
      <c r="C1706"/>
      <c r="D1706"/>
      <c r="E1706"/>
      <c r="F1706"/>
      <c r="G1706"/>
      <c r="H1706"/>
      <c r="I1706"/>
      <c r="J1706"/>
      <c r="K1706"/>
      <c r="L1706"/>
      <c r="M1706"/>
      <c r="N1706"/>
    </row>
    <row r="1707" spans="1:14" s="13" customFormat="1" ht="12.75">
      <c r="A1707"/>
      <c r="B1707"/>
      <c r="C1707"/>
      <c r="D1707"/>
      <c r="E1707"/>
      <c r="F1707"/>
      <c r="G1707"/>
      <c r="H1707"/>
      <c r="I1707"/>
      <c r="J1707"/>
      <c r="K1707"/>
      <c r="L1707"/>
      <c r="M1707"/>
      <c r="N1707"/>
    </row>
    <row r="1708" spans="1:14" s="13" customFormat="1" ht="12.75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  <c r="N1708"/>
    </row>
    <row r="1709" spans="1:14" s="13" customFormat="1" ht="12.75">
      <c r="A1709"/>
      <c r="B1709"/>
      <c r="C1709"/>
      <c r="D1709"/>
      <c r="E1709"/>
      <c r="F1709"/>
      <c r="G1709"/>
      <c r="H1709"/>
      <c r="I1709"/>
      <c r="J1709"/>
      <c r="K1709"/>
      <c r="L1709"/>
      <c r="M1709"/>
      <c r="N1709"/>
    </row>
    <row r="1710" spans="1:14" s="13" customFormat="1" ht="12.75">
      <c r="A1710"/>
      <c r="B1710"/>
      <c r="C1710"/>
      <c r="D1710"/>
      <c r="E1710"/>
      <c r="F1710"/>
      <c r="G1710"/>
      <c r="H1710"/>
      <c r="I1710"/>
      <c r="J1710"/>
      <c r="K1710"/>
      <c r="L1710"/>
      <c r="M1710"/>
      <c r="N1710"/>
    </row>
    <row r="1711" spans="1:14" s="13" customFormat="1" ht="12.75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  <c r="N1711"/>
    </row>
    <row r="1712" spans="1:14" s="13" customFormat="1" ht="12.75">
      <c r="A1712"/>
      <c r="B1712"/>
      <c r="C1712"/>
      <c r="D1712"/>
      <c r="E1712"/>
      <c r="F1712"/>
      <c r="G1712"/>
      <c r="H1712"/>
      <c r="I1712"/>
      <c r="J1712"/>
      <c r="K1712"/>
      <c r="L1712"/>
      <c r="M1712"/>
      <c r="N1712"/>
    </row>
    <row r="1713" spans="1:14" s="13" customFormat="1" ht="12.75">
      <c r="A1713"/>
      <c r="B1713"/>
      <c r="C1713"/>
      <c r="D1713"/>
      <c r="E1713"/>
      <c r="F1713"/>
      <c r="G1713"/>
      <c r="H1713"/>
      <c r="I1713"/>
      <c r="J1713"/>
      <c r="K1713"/>
      <c r="L1713"/>
      <c r="M1713"/>
      <c r="N1713"/>
    </row>
    <row r="1714" spans="1:14" s="13" customFormat="1" ht="12.75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  <c r="N1714"/>
    </row>
    <row r="1715" spans="1:14" s="13" customFormat="1" ht="12.75">
      <c r="A1715"/>
      <c r="B1715"/>
      <c r="C1715"/>
      <c r="D1715"/>
      <c r="E1715"/>
      <c r="F1715"/>
      <c r="G1715"/>
      <c r="H1715"/>
      <c r="I1715"/>
      <c r="J1715"/>
      <c r="K1715"/>
      <c r="L1715"/>
      <c r="M1715"/>
      <c r="N1715"/>
    </row>
    <row r="1716" spans="1:14" s="13" customFormat="1" ht="12.75">
      <c r="A1716"/>
      <c r="B1716"/>
      <c r="C1716"/>
      <c r="D1716"/>
      <c r="E1716"/>
      <c r="F1716"/>
      <c r="G1716"/>
      <c r="H1716"/>
      <c r="I1716"/>
      <c r="J1716"/>
      <c r="K1716"/>
      <c r="L1716"/>
      <c r="M1716"/>
      <c r="N1716"/>
    </row>
    <row r="1717" spans="1:14" s="13" customFormat="1" ht="12.75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  <c r="N1717"/>
    </row>
    <row r="1718" spans="1:14" s="13" customFormat="1" ht="12.75">
      <c r="A1718"/>
      <c r="B1718"/>
      <c r="C1718"/>
      <c r="D1718"/>
      <c r="E1718"/>
      <c r="F1718"/>
      <c r="G1718"/>
      <c r="H1718"/>
      <c r="I1718"/>
      <c r="J1718"/>
      <c r="K1718"/>
      <c r="L1718"/>
      <c r="M1718"/>
      <c r="N1718"/>
    </row>
    <row r="1719" spans="1:14" s="13" customFormat="1" ht="12.75">
      <c r="A1719"/>
      <c r="B1719"/>
      <c r="C1719"/>
      <c r="D1719"/>
      <c r="E1719"/>
      <c r="F1719"/>
      <c r="G1719"/>
      <c r="H1719"/>
      <c r="I1719"/>
      <c r="J1719"/>
      <c r="K1719"/>
      <c r="L1719"/>
      <c r="M1719"/>
      <c r="N1719"/>
    </row>
    <row r="1720" spans="1:14" s="13" customFormat="1" ht="12.75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  <c r="N1720"/>
    </row>
    <row r="1721" spans="1:14" s="13" customFormat="1" ht="12.75">
      <c r="A1721"/>
      <c r="B1721"/>
      <c r="C1721"/>
      <c r="D1721"/>
      <c r="E1721"/>
      <c r="F1721"/>
      <c r="G1721"/>
      <c r="H1721"/>
      <c r="I1721"/>
      <c r="J1721"/>
      <c r="K1721"/>
      <c r="L1721"/>
      <c r="M1721"/>
      <c r="N1721"/>
    </row>
    <row r="1722" spans="1:14" s="13" customFormat="1" ht="12.75">
      <c r="A1722"/>
      <c r="B1722"/>
      <c r="C1722"/>
      <c r="D1722"/>
      <c r="E1722"/>
      <c r="F1722"/>
      <c r="G1722"/>
      <c r="H1722"/>
      <c r="I1722"/>
      <c r="J1722"/>
      <c r="K1722"/>
      <c r="L1722"/>
      <c r="M1722"/>
      <c r="N1722"/>
    </row>
    <row r="1723" spans="1:14" s="13" customFormat="1" ht="12.75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  <c r="N1723"/>
    </row>
    <row r="1724" spans="1:14" s="13" customFormat="1" ht="12.75">
      <c r="A1724"/>
      <c r="B1724"/>
      <c r="C1724"/>
      <c r="D1724"/>
      <c r="E1724"/>
      <c r="F1724"/>
      <c r="G1724"/>
      <c r="H1724"/>
      <c r="I1724"/>
      <c r="J1724"/>
      <c r="K1724"/>
      <c r="L1724"/>
      <c r="M1724"/>
      <c r="N1724"/>
    </row>
    <row r="1725" spans="1:14" s="13" customFormat="1" ht="12.75">
      <c r="A1725"/>
      <c r="B1725"/>
      <c r="C1725"/>
      <c r="D1725"/>
      <c r="E1725"/>
      <c r="F1725"/>
      <c r="G1725"/>
      <c r="H1725"/>
      <c r="I1725"/>
      <c r="J1725"/>
      <c r="K1725"/>
      <c r="L1725"/>
      <c r="M1725"/>
      <c r="N1725"/>
    </row>
    <row r="1726" spans="1:14" s="13" customFormat="1" ht="12.75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  <c r="N1726"/>
    </row>
    <row r="1727" spans="1:14" s="13" customFormat="1" ht="12.75">
      <c r="A1727"/>
      <c r="B1727"/>
      <c r="C1727"/>
      <c r="D1727"/>
      <c r="E1727"/>
      <c r="F1727"/>
      <c r="G1727"/>
      <c r="H1727"/>
      <c r="I1727"/>
      <c r="J1727"/>
      <c r="K1727"/>
      <c r="L1727"/>
      <c r="M1727"/>
      <c r="N1727"/>
    </row>
    <row r="1728" spans="1:14" s="13" customFormat="1" ht="12.75">
      <c r="A1728"/>
      <c r="B1728"/>
      <c r="C1728"/>
      <c r="D1728"/>
      <c r="E1728"/>
      <c r="F1728"/>
      <c r="G1728"/>
      <c r="H1728"/>
      <c r="I1728"/>
      <c r="J1728"/>
      <c r="K1728"/>
      <c r="L1728"/>
      <c r="M1728"/>
      <c r="N1728"/>
    </row>
    <row r="1729" spans="1:14" s="13" customFormat="1" ht="12.75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  <c r="N1729"/>
    </row>
    <row r="1730" spans="1:14" s="13" customFormat="1" ht="12.75">
      <c r="A1730"/>
      <c r="B1730"/>
      <c r="C1730"/>
      <c r="D1730"/>
      <c r="E1730"/>
      <c r="F1730"/>
      <c r="G1730"/>
      <c r="H1730"/>
      <c r="I1730"/>
      <c r="J1730"/>
      <c r="K1730"/>
      <c r="L1730"/>
      <c r="M1730"/>
      <c r="N1730"/>
    </row>
    <row r="1731" spans="1:14" s="13" customFormat="1" ht="12.75">
      <c r="A1731"/>
      <c r="B1731"/>
      <c r="C1731"/>
      <c r="D1731"/>
      <c r="E1731"/>
      <c r="F1731"/>
      <c r="G1731"/>
      <c r="H1731"/>
      <c r="I1731"/>
      <c r="J1731"/>
      <c r="K1731"/>
      <c r="L1731"/>
      <c r="M1731"/>
      <c r="N1731"/>
    </row>
    <row r="1732" spans="1:14" s="13" customFormat="1" ht="12.75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  <c r="N1732"/>
    </row>
    <row r="1733" spans="1:14" s="13" customFormat="1" ht="12.75">
      <c r="A1733"/>
      <c r="B1733"/>
      <c r="C1733"/>
      <c r="D1733"/>
      <c r="E1733"/>
      <c r="F1733"/>
      <c r="G1733"/>
      <c r="H1733"/>
      <c r="I1733"/>
      <c r="J1733"/>
      <c r="K1733"/>
      <c r="L1733"/>
      <c r="M1733"/>
      <c r="N1733"/>
    </row>
    <row r="1734" spans="1:14" s="13" customFormat="1" ht="12.75">
      <c r="A1734"/>
      <c r="B1734"/>
      <c r="C1734"/>
      <c r="D1734"/>
      <c r="E1734"/>
      <c r="F1734"/>
      <c r="G1734"/>
      <c r="H1734"/>
      <c r="I1734"/>
      <c r="J1734"/>
      <c r="K1734"/>
      <c r="L1734"/>
      <c r="M1734"/>
      <c r="N1734"/>
    </row>
    <row r="1735" spans="1:14" s="13" customFormat="1" ht="12.75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  <c r="N1735"/>
    </row>
    <row r="1736" spans="1:14" s="13" customFormat="1" ht="12.75">
      <c r="A1736"/>
      <c r="B1736"/>
      <c r="C1736"/>
      <c r="D1736"/>
      <c r="E1736"/>
      <c r="F1736"/>
      <c r="G1736"/>
      <c r="H1736"/>
      <c r="I1736"/>
      <c r="J1736"/>
      <c r="K1736"/>
      <c r="L1736"/>
      <c r="M1736"/>
      <c r="N1736"/>
    </row>
    <row r="1737" spans="1:14" s="13" customFormat="1" ht="12.75">
      <c r="A1737"/>
      <c r="B1737"/>
      <c r="C1737"/>
      <c r="D1737"/>
      <c r="E1737"/>
      <c r="F1737"/>
      <c r="G1737"/>
      <c r="H1737"/>
      <c r="I1737"/>
      <c r="J1737"/>
      <c r="K1737"/>
      <c r="L1737"/>
      <c r="M1737"/>
      <c r="N1737"/>
    </row>
    <row r="1738" spans="1:14" s="13" customFormat="1" ht="12.75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  <c r="N1738"/>
    </row>
    <row r="1739" spans="1:14" s="13" customFormat="1" ht="12.75">
      <c r="A1739"/>
      <c r="B1739"/>
      <c r="C1739"/>
      <c r="D1739"/>
      <c r="E1739"/>
      <c r="F1739"/>
      <c r="G1739"/>
      <c r="H1739"/>
      <c r="I1739"/>
      <c r="J1739"/>
      <c r="K1739"/>
      <c r="L1739"/>
      <c r="M1739"/>
      <c r="N1739"/>
    </row>
    <row r="1740" spans="1:14" s="13" customFormat="1" ht="12.75">
      <c r="A1740"/>
      <c r="B1740"/>
      <c r="C1740"/>
      <c r="D1740"/>
      <c r="E1740"/>
      <c r="F1740"/>
      <c r="G1740"/>
      <c r="H1740"/>
      <c r="I1740"/>
      <c r="J1740"/>
      <c r="K1740"/>
      <c r="L1740"/>
      <c r="M1740"/>
      <c r="N1740"/>
    </row>
    <row r="1741" spans="1:14" s="13" customFormat="1" ht="12.75">
      <c r="A1741"/>
      <c r="B1741"/>
      <c r="C1741"/>
      <c r="D1741"/>
      <c r="E1741"/>
      <c r="F1741"/>
      <c r="G1741"/>
      <c r="H1741"/>
      <c r="I1741"/>
      <c r="J1741"/>
      <c r="K1741"/>
      <c r="L1741"/>
      <c r="M1741"/>
      <c r="N1741"/>
    </row>
    <row r="1742" spans="1:14" s="13" customFormat="1" ht="12.75">
      <c r="A1742"/>
      <c r="B1742"/>
      <c r="C1742"/>
      <c r="D1742"/>
      <c r="E1742"/>
      <c r="F1742"/>
      <c r="G1742"/>
      <c r="H1742"/>
      <c r="I1742"/>
      <c r="J1742"/>
      <c r="K1742"/>
      <c r="L1742"/>
      <c r="M1742"/>
      <c r="N1742"/>
    </row>
    <row r="1743" spans="1:14" s="13" customFormat="1" ht="12.75">
      <c r="A1743"/>
      <c r="B1743"/>
      <c r="C1743"/>
      <c r="D1743"/>
      <c r="E1743"/>
      <c r="F1743"/>
      <c r="G1743"/>
      <c r="H1743"/>
      <c r="I1743"/>
      <c r="J1743"/>
      <c r="K1743"/>
      <c r="L1743"/>
      <c r="M1743"/>
      <c r="N1743"/>
    </row>
    <row r="1744" spans="1:14" s="13" customFormat="1" ht="12.75">
      <c r="A1744"/>
      <c r="B1744"/>
      <c r="C1744"/>
      <c r="D1744"/>
      <c r="E1744"/>
      <c r="F1744"/>
      <c r="G1744"/>
      <c r="H1744"/>
      <c r="I1744"/>
      <c r="J1744"/>
      <c r="K1744"/>
      <c r="L1744"/>
      <c r="M1744"/>
      <c r="N1744"/>
    </row>
    <row r="1745" spans="1:14" s="13" customFormat="1" ht="12.75">
      <c r="A1745"/>
      <c r="B1745"/>
      <c r="C1745"/>
      <c r="D1745"/>
      <c r="E1745"/>
      <c r="F1745"/>
      <c r="G1745"/>
      <c r="H1745"/>
      <c r="I1745"/>
      <c r="J1745"/>
      <c r="K1745"/>
      <c r="L1745"/>
      <c r="M1745"/>
      <c r="N1745"/>
    </row>
    <row r="1746" spans="1:14" s="13" customFormat="1" ht="12.75">
      <c r="A1746"/>
      <c r="B1746"/>
      <c r="C1746"/>
      <c r="D1746"/>
      <c r="E1746"/>
      <c r="F1746"/>
      <c r="G1746"/>
      <c r="H1746"/>
      <c r="I1746"/>
      <c r="J1746"/>
      <c r="K1746"/>
      <c r="L1746"/>
      <c r="M1746"/>
      <c r="N1746"/>
    </row>
    <row r="1747" spans="1:14" s="13" customFormat="1" ht="12.75">
      <c r="A1747"/>
      <c r="B1747"/>
      <c r="C1747"/>
      <c r="D1747"/>
      <c r="E1747"/>
      <c r="F1747"/>
      <c r="G1747"/>
      <c r="H1747"/>
      <c r="I1747"/>
      <c r="J1747"/>
      <c r="K1747"/>
      <c r="L1747"/>
      <c r="M1747"/>
      <c r="N1747"/>
    </row>
    <row r="1748" spans="1:14" s="13" customFormat="1" ht="12.75">
      <c r="A1748"/>
      <c r="B1748"/>
      <c r="C1748"/>
      <c r="D1748"/>
      <c r="E1748"/>
      <c r="F1748"/>
      <c r="G1748"/>
      <c r="H1748"/>
      <c r="I1748"/>
      <c r="J1748"/>
      <c r="K1748"/>
      <c r="L1748"/>
      <c r="M1748"/>
      <c r="N1748"/>
    </row>
    <row r="1749" spans="1:14" s="13" customFormat="1" ht="12.75">
      <c r="A1749"/>
      <c r="B1749"/>
      <c r="C1749"/>
      <c r="D1749"/>
      <c r="E1749"/>
      <c r="F1749"/>
      <c r="G1749"/>
      <c r="H1749"/>
      <c r="I1749"/>
      <c r="J1749"/>
      <c r="K1749"/>
      <c r="L1749"/>
      <c r="M1749"/>
      <c r="N1749"/>
    </row>
    <row r="1750" spans="1:14" s="13" customFormat="1" ht="12.75">
      <c r="A1750"/>
      <c r="B1750"/>
      <c r="C1750"/>
      <c r="D1750"/>
      <c r="E1750"/>
      <c r="F1750"/>
      <c r="G1750"/>
      <c r="H1750"/>
      <c r="I1750"/>
      <c r="J1750"/>
      <c r="K1750"/>
      <c r="L1750"/>
      <c r="M1750"/>
      <c r="N1750"/>
    </row>
    <row r="1751" spans="1:14" s="13" customFormat="1" ht="12.75">
      <c r="A1751"/>
      <c r="B1751"/>
      <c r="C1751"/>
      <c r="D1751"/>
      <c r="E1751"/>
      <c r="F1751"/>
      <c r="G1751"/>
      <c r="H1751"/>
      <c r="I1751"/>
      <c r="J1751"/>
      <c r="K1751"/>
      <c r="L1751"/>
      <c r="M1751"/>
      <c r="N1751"/>
    </row>
    <row r="1752" spans="1:14" s="13" customFormat="1" ht="12.75">
      <c r="A1752"/>
      <c r="B1752"/>
      <c r="C1752"/>
      <c r="D1752"/>
      <c r="E1752"/>
      <c r="F1752"/>
      <c r="G1752"/>
      <c r="H1752"/>
      <c r="I1752"/>
      <c r="J1752"/>
      <c r="K1752"/>
      <c r="L1752"/>
      <c r="M1752"/>
      <c r="N1752"/>
    </row>
    <row r="1753" spans="1:14" s="13" customFormat="1" ht="12.75">
      <c r="A1753"/>
      <c r="B1753"/>
      <c r="C1753"/>
      <c r="D1753"/>
      <c r="E1753"/>
      <c r="F1753"/>
      <c r="G1753"/>
      <c r="H1753"/>
      <c r="I1753"/>
      <c r="J1753"/>
      <c r="K1753"/>
      <c r="L1753"/>
      <c r="M1753"/>
      <c r="N1753"/>
    </row>
    <row r="1754" spans="1:14" s="13" customFormat="1" ht="12.75">
      <c r="A1754"/>
      <c r="B1754"/>
      <c r="C1754"/>
      <c r="D1754"/>
      <c r="E1754"/>
      <c r="F1754"/>
      <c r="G1754"/>
      <c r="H1754"/>
      <c r="I1754"/>
      <c r="J1754"/>
      <c r="K1754"/>
      <c r="L1754"/>
      <c r="M1754"/>
      <c r="N1754"/>
    </row>
    <row r="1755" spans="1:14" s="13" customFormat="1" ht="12.75">
      <c r="A1755"/>
      <c r="B1755"/>
      <c r="C1755"/>
      <c r="D1755"/>
      <c r="E1755"/>
      <c r="F1755"/>
      <c r="G1755"/>
      <c r="H1755"/>
      <c r="I1755"/>
      <c r="J1755"/>
      <c r="K1755"/>
      <c r="L1755"/>
      <c r="M1755"/>
      <c r="N1755"/>
    </row>
    <row r="1756" spans="1:14" s="13" customFormat="1" ht="12.75">
      <c r="A1756"/>
      <c r="B1756"/>
      <c r="C1756"/>
      <c r="D1756"/>
      <c r="E1756"/>
      <c r="F1756"/>
      <c r="G1756"/>
      <c r="H1756"/>
      <c r="I1756"/>
      <c r="J1756"/>
      <c r="K1756"/>
      <c r="L1756"/>
      <c r="M1756"/>
      <c r="N1756"/>
    </row>
    <row r="1757" spans="1:14" s="13" customFormat="1" ht="12.75">
      <c r="A1757"/>
      <c r="B1757"/>
      <c r="C1757"/>
      <c r="D1757"/>
      <c r="E1757"/>
      <c r="F1757"/>
      <c r="G1757"/>
      <c r="H1757"/>
      <c r="I1757"/>
      <c r="J1757"/>
      <c r="K1757"/>
      <c r="L1757"/>
      <c r="M1757"/>
      <c r="N1757"/>
    </row>
    <row r="1758" spans="1:14" s="13" customFormat="1" ht="12.75">
      <c r="A1758"/>
      <c r="B1758"/>
      <c r="C1758"/>
      <c r="D1758"/>
      <c r="E1758"/>
      <c r="F1758"/>
      <c r="G1758"/>
      <c r="H1758"/>
      <c r="I1758"/>
      <c r="J1758"/>
      <c r="K1758"/>
      <c r="L1758"/>
      <c r="M1758"/>
      <c r="N1758"/>
    </row>
    <row r="1759" spans="1:14" s="13" customFormat="1" ht="12.75">
      <c r="A1759"/>
      <c r="B1759"/>
      <c r="C1759"/>
      <c r="D1759"/>
      <c r="E1759"/>
      <c r="F1759"/>
      <c r="G1759"/>
      <c r="H1759"/>
      <c r="I1759"/>
      <c r="J1759"/>
      <c r="K1759"/>
      <c r="L1759"/>
      <c r="M1759"/>
      <c r="N1759"/>
    </row>
    <row r="1760" spans="1:14" s="13" customFormat="1" ht="12.75">
      <c r="A1760"/>
      <c r="B1760"/>
      <c r="C1760"/>
      <c r="D1760"/>
      <c r="E1760"/>
      <c r="F1760"/>
      <c r="G1760"/>
      <c r="H1760"/>
      <c r="I1760"/>
      <c r="J1760"/>
      <c r="K1760"/>
      <c r="L1760"/>
      <c r="M1760"/>
      <c r="N1760"/>
    </row>
    <row r="1761" spans="1:14" s="13" customFormat="1" ht="12.75">
      <c r="A1761"/>
      <c r="B1761"/>
      <c r="C1761"/>
      <c r="D1761"/>
      <c r="E1761"/>
      <c r="F1761"/>
      <c r="G1761"/>
      <c r="H1761"/>
      <c r="I1761"/>
      <c r="J1761"/>
      <c r="K1761"/>
      <c r="L1761"/>
      <c r="M1761"/>
      <c r="N1761"/>
    </row>
    <row r="1762" spans="1:14" s="13" customFormat="1" ht="12.75">
      <c r="A1762"/>
      <c r="B1762"/>
      <c r="C1762"/>
      <c r="D1762"/>
      <c r="E1762"/>
      <c r="F1762"/>
      <c r="G1762"/>
      <c r="H1762"/>
      <c r="I1762"/>
      <c r="J1762"/>
      <c r="K1762"/>
      <c r="L1762"/>
      <c r="M1762"/>
      <c r="N1762"/>
    </row>
    <row r="1763" spans="1:14" s="13" customFormat="1" ht="12.75">
      <c r="A1763"/>
      <c r="B1763"/>
      <c r="C1763"/>
      <c r="D1763"/>
      <c r="E1763"/>
      <c r="F1763"/>
      <c r="G1763"/>
      <c r="H1763"/>
      <c r="I1763"/>
      <c r="J1763"/>
      <c r="K1763"/>
      <c r="L1763"/>
      <c r="M1763"/>
      <c r="N1763"/>
    </row>
    <row r="1764" spans="1:14" s="13" customFormat="1" ht="12.75">
      <c r="A1764"/>
      <c r="B1764"/>
      <c r="C1764"/>
      <c r="D1764"/>
      <c r="E1764"/>
      <c r="F1764"/>
      <c r="G1764"/>
      <c r="H1764"/>
      <c r="I1764"/>
      <c r="J1764"/>
      <c r="K1764"/>
      <c r="L1764"/>
      <c r="M1764"/>
      <c r="N1764"/>
    </row>
    <row r="1765" spans="1:14" s="13" customFormat="1" ht="12.75">
      <c r="A1765"/>
      <c r="B1765"/>
      <c r="C1765"/>
      <c r="D1765"/>
      <c r="E1765"/>
      <c r="F1765"/>
      <c r="G1765"/>
      <c r="H1765"/>
      <c r="I1765"/>
      <c r="J1765"/>
      <c r="K1765"/>
      <c r="L1765"/>
      <c r="M1765"/>
      <c r="N1765"/>
    </row>
    <row r="1766" spans="1:14" s="13" customFormat="1" ht="12.75">
      <c r="A1766"/>
      <c r="B1766"/>
      <c r="C1766"/>
      <c r="D1766"/>
      <c r="E1766"/>
      <c r="F1766"/>
      <c r="G1766"/>
      <c r="H1766"/>
      <c r="I1766"/>
      <c r="J1766"/>
      <c r="K1766"/>
      <c r="L1766"/>
      <c r="M1766"/>
      <c r="N1766"/>
    </row>
    <row r="1767" spans="1:14" s="13" customFormat="1" ht="12.75">
      <c r="A1767"/>
      <c r="B1767"/>
      <c r="C1767"/>
      <c r="D1767"/>
      <c r="E1767"/>
      <c r="F1767"/>
      <c r="G1767"/>
      <c r="H1767"/>
      <c r="I1767"/>
      <c r="J1767"/>
      <c r="K1767"/>
      <c r="L1767"/>
      <c r="M1767"/>
      <c r="N1767"/>
    </row>
    <row r="1768" spans="1:14" s="13" customFormat="1" ht="12.75">
      <c r="A1768"/>
      <c r="B1768"/>
      <c r="C1768"/>
      <c r="D1768"/>
      <c r="E1768"/>
      <c r="F1768"/>
      <c r="G1768"/>
      <c r="H1768"/>
      <c r="I1768"/>
      <c r="J1768"/>
      <c r="K1768"/>
      <c r="L1768"/>
      <c r="M1768"/>
      <c r="N1768"/>
    </row>
    <row r="1769" spans="1:14" s="13" customFormat="1" ht="12.75">
      <c r="A1769"/>
      <c r="B1769"/>
      <c r="C1769"/>
      <c r="D1769"/>
      <c r="E1769"/>
      <c r="F1769"/>
      <c r="G1769"/>
      <c r="H1769"/>
      <c r="I1769"/>
      <c r="J1769"/>
      <c r="K1769"/>
      <c r="L1769"/>
      <c r="M1769"/>
      <c r="N1769"/>
    </row>
    <row r="1770" spans="1:14" s="13" customFormat="1" ht="12.75">
      <c r="A1770"/>
      <c r="B1770"/>
      <c r="C1770"/>
      <c r="D1770"/>
      <c r="E1770"/>
      <c r="F1770"/>
      <c r="G1770"/>
      <c r="H1770"/>
      <c r="I1770"/>
      <c r="J1770"/>
      <c r="K1770"/>
      <c r="L1770"/>
      <c r="M1770"/>
      <c r="N1770"/>
    </row>
    <row r="1771" spans="1:14" s="13" customFormat="1" ht="12.75">
      <c r="A1771"/>
      <c r="B1771"/>
      <c r="C1771"/>
      <c r="D1771"/>
      <c r="E1771"/>
      <c r="F1771"/>
      <c r="G1771"/>
      <c r="H1771"/>
      <c r="I1771"/>
      <c r="J1771"/>
      <c r="K1771"/>
      <c r="L1771"/>
      <c r="M1771"/>
      <c r="N1771"/>
    </row>
    <row r="1772" spans="1:14" s="13" customFormat="1" ht="12.75">
      <c r="A1772"/>
      <c r="B1772"/>
      <c r="C1772"/>
      <c r="D1772"/>
      <c r="E1772"/>
      <c r="F1772"/>
      <c r="G1772"/>
      <c r="H1772"/>
      <c r="I1772"/>
      <c r="J1772"/>
      <c r="K1772"/>
      <c r="L1772"/>
      <c r="M1772"/>
      <c r="N1772"/>
    </row>
    <row r="1773" spans="1:14" s="13" customFormat="1" ht="12.75">
      <c r="A1773"/>
      <c r="B1773"/>
      <c r="C1773"/>
      <c r="D1773"/>
      <c r="E1773"/>
      <c r="F1773"/>
      <c r="G1773"/>
      <c r="H1773"/>
      <c r="I1773"/>
      <c r="J1773"/>
      <c r="K1773"/>
      <c r="L1773"/>
      <c r="M1773"/>
      <c r="N1773"/>
    </row>
    <row r="1774" spans="1:14" s="13" customFormat="1" ht="12.75">
      <c r="A1774"/>
      <c r="B1774"/>
      <c r="C1774"/>
      <c r="D1774"/>
      <c r="E1774"/>
      <c r="F1774"/>
      <c r="G1774"/>
      <c r="H1774"/>
      <c r="I1774"/>
      <c r="J1774"/>
      <c r="K1774"/>
      <c r="L1774"/>
      <c r="M1774"/>
      <c r="N1774"/>
    </row>
    <row r="1775" spans="1:14" s="13" customFormat="1" ht="12.75">
      <c r="A1775"/>
      <c r="B1775"/>
      <c r="C1775"/>
      <c r="D1775"/>
      <c r="E1775"/>
      <c r="F1775"/>
      <c r="G1775"/>
      <c r="H1775"/>
      <c r="I1775"/>
      <c r="J1775"/>
      <c r="K1775"/>
      <c r="L1775"/>
      <c r="M1775"/>
      <c r="N1775"/>
    </row>
    <row r="1776" spans="1:14" s="13" customFormat="1" ht="12.75">
      <c r="A1776"/>
      <c r="B1776"/>
      <c r="C1776"/>
      <c r="D1776"/>
      <c r="E1776"/>
      <c r="F1776"/>
      <c r="G1776"/>
      <c r="H1776"/>
      <c r="I1776"/>
      <c r="J1776"/>
      <c r="K1776"/>
      <c r="L1776"/>
      <c r="M1776"/>
      <c r="N1776"/>
    </row>
    <row r="1777" spans="1:14" s="13" customFormat="1" ht="12.75">
      <c r="A1777"/>
      <c r="B1777"/>
      <c r="C1777"/>
      <c r="D1777"/>
      <c r="E1777"/>
      <c r="F1777"/>
      <c r="G1777"/>
      <c r="H1777"/>
      <c r="I1777"/>
      <c r="J1777"/>
      <c r="K1777"/>
      <c r="L1777"/>
      <c r="M1777"/>
      <c r="N1777"/>
    </row>
    <row r="1778" spans="1:14" s="13" customFormat="1" ht="12.75">
      <c r="A1778"/>
      <c r="B1778"/>
      <c r="C1778"/>
      <c r="D1778"/>
      <c r="E1778"/>
      <c r="F1778"/>
      <c r="G1778"/>
      <c r="H1778"/>
      <c r="I1778"/>
      <c r="J1778"/>
      <c r="K1778"/>
      <c r="L1778"/>
      <c r="M1778"/>
      <c r="N1778"/>
    </row>
    <row r="1779" spans="1:14" s="13" customFormat="1" ht="12.75">
      <c r="A1779"/>
      <c r="B1779"/>
      <c r="C1779"/>
      <c r="D1779"/>
      <c r="E1779"/>
      <c r="F1779"/>
      <c r="G1779"/>
      <c r="H1779"/>
      <c r="I1779"/>
      <c r="J1779"/>
      <c r="K1779"/>
      <c r="L1779"/>
      <c r="M1779"/>
      <c r="N1779"/>
    </row>
    <row r="1780" spans="1:14" s="13" customFormat="1" ht="12.75">
      <c r="A1780"/>
      <c r="B1780"/>
      <c r="C1780"/>
      <c r="D1780"/>
      <c r="E1780"/>
      <c r="F1780"/>
      <c r="G1780"/>
      <c r="H1780"/>
      <c r="I1780"/>
      <c r="J1780"/>
      <c r="K1780"/>
      <c r="L1780"/>
      <c r="M1780"/>
      <c r="N1780"/>
    </row>
    <row r="1781" spans="1:14" s="13" customFormat="1" ht="12.75">
      <c r="A1781"/>
      <c r="B1781"/>
      <c r="C1781"/>
      <c r="D1781"/>
      <c r="E1781"/>
      <c r="F1781"/>
      <c r="G1781"/>
      <c r="H1781"/>
      <c r="I1781"/>
      <c r="J1781"/>
      <c r="K1781"/>
      <c r="L1781"/>
      <c r="M1781"/>
      <c r="N1781"/>
    </row>
    <row r="1782" spans="1:14" s="13" customFormat="1" ht="12.75">
      <c r="A1782"/>
      <c r="B1782"/>
      <c r="C1782"/>
      <c r="D1782"/>
      <c r="E1782"/>
      <c r="F1782"/>
      <c r="G1782"/>
      <c r="H1782"/>
      <c r="I1782"/>
      <c r="J1782"/>
      <c r="K1782"/>
      <c r="L1782"/>
      <c r="M1782"/>
      <c r="N1782"/>
    </row>
    <row r="1783" spans="1:14" s="13" customFormat="1" ht="12.75">
      <c r="A1783"/>
      <c r="B1783"/>
      <c r="C1783"/>
      <c r="D1783"/>
      <c r="E1783"/>
      <c r="F1783"/>
      <c r="G1783"/>
      <c r="H1783"/>
      <c r="I1783"/>
      <c r="J1783"/>
      <c r="K1783"/>
      <c r="L1783"/>
      <c r="M1783"/>
      <c r="N1783"/>
    </row>
    <row r="1784" spans="1:14" s="13" customFormat="1" ht="12.75">
      <c r="A1784"/>
      <c r="B1784"/>
      <c r="C1784"/>
      <c r="D1784"/>
      <c r="E1784"/>
      <c r="F1784"/>
      <c r="G1784"/>
      <c r="H1784"/>
      <c r="I1784"/>
      <c r="J1784"/>
      <c r="K1784"/>
      <c r="L1784"/>
      <c r="M1784"/>
      <c r="N1784"/>
    </row>
    <row r="1785" spans="1:14" s="13" customFormat="1" ht="12.75">
      <c r="A1785"/>
      <c r="B1785"/>
      <c r="C1785"/>
      <c r="D1785"/>
      <c r="E1785"/>
      <c r="F1785"/>
      <c r="G1785"/>
      <c r="H1785"/>
      <c r="I1785"/>
      <c r="J1785"/>
      <c r="K1785"/>
      <c r="L1785"/>
      <c r="M1785"/>
      <c r="N1785"/>
    </row>
    <row r="1786" spans="1:14" s="13" customFormat="1" ht="12.75">
      <c r="A1786"/>
      <c r="B1786"/>
      <c r="C1786"/>
      <c r="D1786"/>
      <c r="E1786"/>
      <c r="F1786"/>
      <c r="G1786"/>
      <c r="H1786"/>
      <c r="I1786"/>
      <c r="J1786"/>
      <c r="K1786"/>
      <c r="L1786"/>
      <c r="M1786"/>
      <c r="N1786"/>
    </row>
    <row r="1787" spans="1:14" s="13" customFormat="1" ht="12.75">
      <c r="A1787"/>
      <c r="B1787"/>
      <c r="C1787"/>
      <c r="D1787"/>
      <c r="E1787"/>
      <c r="F1787"/>
      <c r="G1787"/>
      <c r="H1787"/>
      <c r="I1787"/>
      <c r="J1787"/>
      <c r="K1787"/>
      <c r="L1787"/>
      <c r="M1787"/>
      <c r="N1787"/>
    </row>
    <row r="1788" spans="1:14" s="13" customFormat="1" ht="12.75">
      <c r="A1788"/>
      <c r="B1788"/>
      <c r="C1788"/>
      <c r="D1788"/>
      <c r="E1788"/>
      <c r="F1788"/>
      <c r="G1788"/>
      <c r="H1788"/>
      <c r="I1788"/>
      <c r="J1788"/>
      <c r="K1788"/>
      <c r="L1788"/>
      <c r="M1788"/>
      <c r="N1788"/>
    </row>
    <row r="1789" spans="1:14" s="13" customFormat="1" ht="12.75">
      <c r="A1789"/>
      <c r="B1789"/>
      <c r="C1789"/>
      <c r="D1789"/>
      <c r="E1789"/>
      <c r="F1789"/>
      <c r="G1789"/>
      <c r="H1789"/>
      <c r="I1789"/>
      <c r="J1789"/>
      <c r="K1789"/>
      <c r="L1789"/>
      <c r="M1789"/>
      <c r="N1789"/>
    </row>
    <row r="1790" spans="1:14" s="13" customFormat="1" ht="12.75">
      <c r="A1790"/>
      <c r="B1790"/>
      <c r="C1790"/>
      <c r="D1790"/>
      <c r="E1790"/>
      <c r="F1790"/>
      <c r="G1790"/>
      <c r="H1790"/>
      <c r="I1790"/>
      <c r="J1790"/>
      <c r="K1790"/>
      <c r="L1790"/>
      <c r="M1790"/>
      <c r="N1790"/>
    </row>
    <row r="1791" spans="1:14" s="13" customFormat="1" ht="12.75">
      <c r="A1791"/>
      <c r="B1791"/>
      <c r="C1791"/>
      <c r="D1791"/>
      <c r="E1791"/>
      <c r="F1791"/>
      <c r="G1791"/>
      <c r="H1791"/>
      <c r="I1791"/>
      <c r="J1791"/>
      <c r="K1791"/>
      <c r="L1791"/>
      <c r="M1791"/>
      <c r="N1791"/>
    </row>
    <row r="1792" spans="1:14" s="13" customFormat="1" ht="12.75">
      <c r="A1792"/>
      <c r="B1792"/>
      <c r="C1792"/>
      <c r="D1792"/>
      <c r="E1792"/>
      <c r="F1792"/>
      <c r="G1792"/>
      <c r="H1792"/>
      <c r="I1792"/>
      <c r="J1792"/>
      <c r="K1792"/>
      <c r="L1792"/>
      <c r="M1792"/>
      <c r="N1792"/>
    </row>
    <row r="1793" spans="1:14" s="13" customFormat="1" ht="12.75">
      <c r="A1793"/>
      <c r="B1793"/>
      <c r="C1793"/>
      <c r="D1793"/>
      <c r="E1793"/>
      <c r="F1793"/>
      <c r="G1793"/>
      <c r="H1793"/>
      <c r="I1793"/>
      <c r="J1793"/>
      <c r="K1793"/>
      <c r="L1793"/>
      <c r="M1793"/>
      <c r="N1793"/>
    </row>
    <row r="1794" spans="1:14" s="13" customFormat="1" ht="12.75">
      <c r="A1794"/>
      <c r="B1794"/>
      <c r="C1794"/>
      <c r="D1794"/>
      <c r="E1794"/>
      <c r="F1794"/>
      <c r="G1794"/>
      <c r="H1794"/>
      <c r="I1794"/>
      <c r="J1794"/>
      <c r="K1794"/>
      <c r="L1794"/>
      <c r="M1794"/>
      <c r="N1794"/>
    </row>
    <row r="1795" spans="1:14" s="13" customFormat="1" ht="12.75">
      <c r="A1795"/>
      <c r="B1795"/>
      <c r="C1795"/>
      <c r="D1795"/>
      <c r="E1795"/>
      <c r="F1795"/>
      <c r="G1795"/>
      <c r="H1795"/>
      <c r="I1795"/>
      <c r="J1795"/>
      <c r="K1795"/>
      <c r="L1795"/>
      <c r="M1795"/>
      <c r="N1795"/>
    </row>
    <row r="1796" spans="1:14" s="13" customFormat="1" ht="12.75">
      <c r="A1796"/>
      <c r="B1796"/>
      <c r="C1796"/>
      <c r="D1796"/>
      <c r="E1796"/>
      <c r="F1796"/>
      <c r="G1796"/>
      <c r="H1796"/>
      <c r="I1796"/>
      <c r="J1796"/>
      <c r="K1796"/>
      <c r="L1796"/>
      <c r="M1796"/>
      <c r="N1796"/>
    </row>
    <row r="1797" spans="1:14" s="13" customFormat="1" ht="12.75">
      <c r="A1797"/>
      <c r="B1797"/>
      <c r="C1797"/>
      <c r="D1797"/>
      <c r="E1797"/>
      <c r="F1797"/>
      <c r="G1797"/>
      <c r="H1797"/>
      <c r="I1797"/>
      <c r="J1797"/>
      <c r="K1797"/>
      <c r="L1797"/>
      <c r="M1797"/>
      <c r="N1797"/>
    </row>
    <row r="1798" spans="1:14" s="13" customFormat="1" ht="12.75">
      <c r="A1798"/>
      <c r="B1798"/>
      <c r="C1798"/>
      <c r="D1798"/>
      <c r="E1798"/>
      <c r="F1798"/>
      <c r="G1798"/>
      <c r="H1798"/>
      <c r="I1798"/>
      <c r="J1798"/>
      <c r="K1798"/>
      <c r="L1798"/>
      <c r="M1798"/>
      <c r="N1798"/>
    </row>
    <row r="1799" spans="1:14" s="13" customFormat="1" ht="12.75">
      <c r="A1799"/>
      <c r="B1799"/>
      <c r="C1799"/>
      <c r="D1799"/>
      <c r="E1799"/>
      <c r="F1799"/>
      <c r="G1799"/>
      <c r="H1799"/>
      <c r="I1799"/>
      <c r="J1799"/>
      <c r="K1799"/>
      <c r="L1799"/>
      <c r="M1799"/>
      <c r="N1799"/>
    </row>
    <row r="1800" spans="1:14" s="13" customFormat="1" ht="12.75">
      <c r="A1800"/>
      <c r="B1800"/>
      <c r="C1800"/>
      <c r="D1800"/>
      <c r="E1800"/>
      <c r="F1800"/>
      <c r="G1800"/>
      <c r="H1800"/>
      <c r="I1800"/>
      <c r="J1800"/>
      <c r="K1800"/>
      <c r="L1800"/>
      <c r="M1800"/>
      <c r="N1800"/>
    </row>
    <row r="1801" spans="1:14" s="13" customFormat="1" ht="12.75">
      <c r="A1801"/>
      <c r="B1801"/>
      <c r="C1801"/>
      <c r="D1801"/>
      <c r="E1801"/>
      <c r="F1801"/>
      <c r="G1801"/>
      <c r="H1801"/>
      <c r="I1801"/>
      <c r="J1801"/>
      <c r="K1801"/>
      <c r="L1801"/>
      <c r="M1801"/>
      <c r="N1801"/>
    </row>
    <row r="1802" spans="1:14" s="13" customFormat="1" ht="12.75">
      <c r="A1802"/>
      <c r="B1802"/>
      <c r="C1802"/>
      <c r="D1802"/>
      <c r="E1802"/>
      <c r="F1802"/>
      <c r="G1802"/>
      <c r="H1802"/>
      <c r="I1802"/>
      <c r="J1802"/>
      <c r="K1802"/>
      <c r="L1802"/>
      <c r="M1802"/>
      <c r="N1802"/>
    </row>
    <row r="1803" spans="1:14" s="13" customFormat="1" ht="12.75">
      <c r="A1803"/>
      <c r="B1803"/>
      <c r="C1803"/>
      <c r="D1803"/>
      <c r="E1803"/>
      <c r="F1803"/>
      <c r="G1803"/>
      <c r="H1803"/>
      <c r="I1803"/>
      <c r="J1803"/>
      <c r="K1803"/>
      <c r="L1803"/>
      <c r="M1803"/>
      <c r="N1803"/>
    </row>
    <row r="1804" spans="1:14" s="13" customFormat="1" ht="12.75">
      <c r="A1804"/>
      <c r="B1804"/>
      <c r="C1804"/>
      <c r="D1804"/>
      <c r="E1804"/>
      <c r="F1804"/>
      <c r="G1804"/>
      <c r="H1804"/>
      <c r="I1804"/>
      <c r="J1804"/>
      <c r="K1804"/>
      <c r="L1804"/>
      <c r="M1804"/>
      <c r="N1804"/>
    </row>
    <row r="1805" spans="1:14" s="13" customFormat="1" ht="12.75">
      <c r="A1805"/>
      <c r="B1805"/>
      <c r="C1805"/>
      <c r="D1805"/>
      <c r="E1805"/>
      <c r="F1805"/>
      <c r="G1805"/>
      <c r="H1805"/>
      <c r="I1805"/>
      <c r="J1805"/>
      <c r="K1805"/>
      <c r="L1805"/>
      <c r="M1805"/>
      <c r="N1805"/>
    </row>
    <row r="1806" spans="1:14" s="13" customFormat="1" ht="12.75">
      <c r="A1806"/>
      <c r="B1806"/>
      <c r="C1806"/>
      <c r="D1806"/>
      <c r="E1806"/>
      <c r="F1806"/>
      <c r="G1806"/>
      <c r="H1806"/>
      <c r="I1806"/>
      <c r="J1806"/>
      <c r="K1806"/>
      <c r="L1806"/>
      <c r="M1806"/>
      <c r="N1806"/>
    </row>
    <row r="1807" spans="1:14" s="13" customFormat="1" ht="12.75">
      <c r="A1807"/>
      <c r="B1807"/>
      <c r="C1807"/>
      <c r="D1807"/>
      <c r="E1807"/>
      <c r="F1807"/>
      <c r="G1807"/>
      <c r="H1807"/>
      <c r="I1807"/>
      <c r="J1807"/>
      <c r="K1807"/>
      <c r="L1807"/>
      <c r="M1807"/>
      <c r="N1807"/>
    </row>
    <row r="1808" spans="1:14" s="13" customFormat="1" ht="12.75">
      <c r="A1808"/>
      <c r="B1808"/>
      <c r="C1808"/>
      <c r="D1808"/>
      <c r="E1808"/>
      <c r="F1808"/>
      <c r="G1808"/>
      <c r="H1808"/>
      <c r="I1808"/>
      <c r="J1808"/>
      <c r="K1808"/>
      <c r="L1808"/>
      <c r="M1808"/>
      <c r="N1808"/>
    </row>
    <row r="1809" spans="1:14" s="13" customFormat="1" ht="12.75">
      <c r="A1809"/>
      <c r="B1809"/>
      <c r="C1809"/>
      <c r="D1809"/>
      <c r="E1809"/>
      <c r="F1809"/>
      <c r="G1809"/>
      <c r="H1809"/>
      <c r="I1809"/>
      <c r="J1809"/>
      <c r="K1809"/>
      <c r="L1809"/>
      <c r="M1809"/>
      <c r="N1809"/>
    </row>
    <row r="1810" spans="1:14" s="13" customFormat="1" ht="12.75">
      <c r="A1810"/>
      <c r="B1810"/>
      <c r="C1810"/>
      <c r="D1810"/>
      <c r="E1810"/>
      <c r="F1810"/>
      <c r="G1810"/>
      <c r="H1810"/>
      <c r="I1810"/>
      <c r="J1810"/>
      <c r="K1810"/>
      <c r="L1810"/>
      <c r="M1810"/>
      <c r="N1810"/>
    </row>
    <row r="1811" spans="1:14" s="13" customFormat="1" ht="12.75">
      <c r="A1811"/>
      <c r="B1811"/>
      <c r="C1811"/>
      <c r="D1811"/>
      <c r="E1811"/>
      <c r="F1811"/>
      <c r="G1811"/>
      <c r="H1811"/>
      <c r="I1811"/>
      <c r="J1811"/>
      <c r="K1811"/>
      <c r="L1811"/>
      <c r="M1811"/>
      <c r="N1811"/>
    </row>
    <row r="1812" spans="1:14" s="13" customFormat="1" ht="12.75">
      <c r="A1812"/>
      <c r="B1812"/>
      <c r="C1812"/>
      <c r="D1812"/>
      <c r="E1812"/>
      <c r="F1812"/>
      <c r="G1812"/>
      <c r="H1812"/>
      <c r="I1812"/>
      <c r="J1812"/>
      <c r="K1812"/>
      <c r="L1812"/>
      <c r="M1812"/>
      <c r="N1812"/>
    </row>
    <row r="1813" spans="1:14" s="13" customFormat="1" ht="12.75">
      <c r="A1813"/>
      <c r="B1813"/>
      <c r="C1813"/>
      <c r="D1813"/>
      <c r="E1813"/>
      <c r="F1813"/>
      <c r="G1813"/>
      <c r="H1813"/>
      <c r="I1813"/>
      <c r="J1813"/>
      <c r="K1813"/>
      <c r="L1813"/>
      <c r="M1813"/>
      <c r="N1813"/>
    </row>
    <row r="1814" spans="1:14" s="13" customFormat="1" ht="12.75">
      <c r="A1814"/>
      <c r="B1814"/>
      <c r="C1814"/>
      <c r="D1814"/>
      <c r="E1814"/>
      <c r="F1814"/>
      <c r="G1814"/>
      <c r="H1814"/>
      <c r="I1814"/>
      <c r="J1814"/>
      <c r="K1814"/>
      <c r="L1814"/>
      <c r="M1814"/>
      <c r="N1814"/>
    </row>
    <row r="1815" spans="1:14" s="13" customFormat="1" ht="12.75">
      <c r="A1815"/>
      <c r="B1815"/>
      <c r="C1815"/>
      <c r="D1815"/>
      <c r="E1815"/>
      <c r="F1815"/>
      <c r="G1815"/>
      <c r="H1815"/>
      <c r="I1815"/>
      <c r="J1815"/>
      <c r="K1815"/>
      <c r="L1815"/>
      <c r="M1815"/>
      <c r="N1815"/>
    </row>
    <row r="1816" spans="1:14" s="13" customFormat="1" ht="12.75">
      <c r="A1816"/>
      <c r="B1816"/>
      <c r="C1816"/>
      <c r="D1816"/>
      <c r="E1816"/>
      <c r="F1816"/>
      <c r="G1816"/>
      <c r="H1816"/>
      <c r="I1816"/>
      <c r="J1816"/>
      <c r="K1816"/>
      <c r="L1816"/>
      <c r="M1816"/>
      <c r="N1816"/>
    </row>
    <row r="1817" spans="1:14" s="13" customFormat="1" ht="12.75">
      <c r="A1817"/>
      <c r="B1817"/>
      <c r="C1817"/>
      <c r="D1817"/>
      <c r="E1817"/>
      <c r="F1817"/>
      <c r="G1817"/>
      <c r="H1817"/>
      <c r="I1817"/>
      <c r="J1817"/>
      <c r="K1817"/>
      <c r="L1817"/>
      <c r="M1817"/>
      <c r="N1817"/>
    </row>
    <row r="1818" spans="1:14" s="13" customFormat="1" ht="12.75">
      <c r="A1818"/>
      <c r="B1818"/>
      <c r="C1818"/>
      <c r="D1818"/>
      <c r="E1818"/>
      <c r="F1818"/>
      <c r="G1818"/>
      <c r="H1818"/>
      <c r="I1818"/>
      <c r="J1818"/>
      <c r="K1818"/>
      <c r="L1818"/>
      <c r="M1818"/>
      <c r="N1818"/>
    </row>
    <row r="1819" spans="1:14" s="13" customFormat="1" ht="12.75">
      <c r="A1819"/>
      <c r="B1819"/>
      <c r="C1819"/>
      <c r="D1819"/>
      <c r="E1819"/>
      <c r="F1819"/>
      <c r="G1819"/>
      <c r="H1819"/>
      <c r="I1819"/>
      <c r="J1819"/>
      <c r="K1819"/>
      <c r="L1819"/>
      <c r="M1819"/>
      <c r="N1819"/>
    </row>
    <row r="1820" spans="1:14" s="13" customFormat="1" ht="12.75">
      <c r="A1820"/>
      <c r="B1820"/>
      <c r="C1820"/>
      <c r="D1820"/>
      <c r="E1820"/>
      <c r="F1820"/>
      <c r="G1820"/>
      <c r="H1820"/>
      <c r="I1820"/>
      <c r="J1820"/>
      <c r="K1820"/>
      <c r="L1820"/>
      <c r="M1820"/>
      <c r="N1820"/>
    </row>
    <row r="1821" spans="1:14" s="13" customFormat="1" ht="12.75">
      <c r="A1821"/>
      <c r="B1821"/>
      <c r="C1821"/>
      <c r="D1821"/>
      <c r="E1821"/>
      <c r="F1821"/>
      <c r="G1821"/>
      <c r="H1821"/>
      <c r="I1821"/>
      <c r="J1821"/>
      <c r="K1821"/>
      <c r="L1821"/>
      <c r="M1821"/>
      <c r="N1821"/>
    </row>
    <row r="1822" spans="1:14" s="13" customFormat="1" ht="12.75">
      <c r="A1822"/>
      <c r="B1822"/>
      <c r="C1822"/>
      <c r="D1822"/>
      <c r="E1822"/>
      <c r="F1822"/>
      <c r="G1822"/>
      <c r="H1822"/>
      <c r="I1822"/>
      <c r="J1822"/>
      <c r="K1822"/>
      <c r="L1822"/>
      <c r="M1822"/>
      <c r="N1822"/>
    </row>
    <row r="1823" spans="1:14" s="13" customFormat="1" ht="12.75">
      <c r="A1823"/>
      <c r="B1823"/>
      <c r="C1823"/>
      <c r="D1823"/>
      <c r="E1823"/>
      <c r="F1823"/>
      <c r="G1823"/>
      <c r="H1823"/>
      <c r="I1823"/>
      <c r="J1823"/>
      <c r="K1823"/>
      <c r="L1823"/>
      <c r="M1823"/>
      <c r="N1823"/>
    </row>
    <row r="1824" spans="1:14" s="13" customFormat="1" ht="12.75">
      <c r="A1824"/>
      <c r="B1824"/>
      <c r="C1824"/>
      <c r="D1824"/>
      <c r="E1824"/>
      <c r="F1824"/>
      <c r="G1824"/>
      <c r="H1824"/>
      <c r="I1824"/>
      <c r="J1824"/>
      <c r="K1824"/>
      <c r="L1824"/>
      <c r="M1824"/>
      <c r="N1824"/>
    </row>
    <row r="1825" spans="1:14" s="13" customFormat="1" ht="12.75">
      <c r="A1825"/>
      <c r="B1825"/>
      <c r="C1825"/>
      <c r="D1825"/>
      <c r="E1825"/>
      <c r="F1825"/>
      <c r="G1825"/>
      <c r="H1825"/>
      <c r="I1825"/>
      <c r="J1825"/>
      <c r="K1825"/>
      <c r="L1825"/>
      <c r="M1825"/>
      <c r="N1825"/>
    </row>
    <row r="1826" spans="1:14" s="13" customFormat="1" ht="12.75">
      <c r="A1826"/>
      <c r="B1826"/>
      <c r="C1826"/>
      <c r="D1826"/>
      <c r="E1826"/>
      <c r="F1826"/>
      <c r="G1826"/>
      <c r="H1826"/>
      <c r="I1826"/>
      <c r="J1826"/>
      <c r="K1826"/>
      <c r="L1826"/>
      <c r="M1826"/>
      <c r="N1826"/>
    </row>
    <row r="1827" spans="1:14" s="13" customFormat="1" ht="12.75">
      <c r="A1827"/>
      <c r="B1827"/>
      <c r="C1827"/>
      <c r="D1827"/>
      <c r="E1827"/>
      <c r="F1827"/>
      <c r="G1827"/>
      <c r="H1827"/>
      <c r="I1827"/>
      <c r="J1827"/>
      <c r="K1827"/>
      <c r="L1827"/>
      <c r="M1827"/>
      <c r="N1827"/>
    </row>
    <row r="1828" spans="1:14" s="13" customFormat="1" ht="12.75">
      <c r="A1828"/>
      <c r="B1828"/>
      <c r="C1828"/>
      <c r="D1828"/>
      <c r="E1828"/>
      <c r="F1828"/>
      <c r="G1828"/>
      <c r="H1828"/>
      <c r="I1828"/>
      <c r="J1828"/>
      <c r="K1828"/>
      <c r="L1828"/>
      <c r="M1828"/>
      <c r="N1828"/>
    </row>
    <row r="1829" spans="1:14" s="13" customFormat="1" ht="12.75">
      <c r="A1829"/>
      <c r="B1829"/>
      <c r="C1829"/>
      <c r="D1829"/>
      <c r="E1829"/>
      <c r="F1829"/>
      <c r="G1829"/>
      <c r="H1829"/>
      <c r="I1829"/>
      <c r="J1829"/>
      <c r="K1829"/>
      <c r="L1829"/>
      <c r="M1829"/>
      <c r="N1829"/>
    </row>
    <row r="1830" spans="1:14" s="13" customFormat="1" ht="12.75">
      <c r="A1830"/>
      <c r="B1830"/>
      <c r="C1830"/>
      <c r="D1830"/>
      <c r="E1830"/>
      <c r="F1830"/>
      <c r="G1830"/>
      <c r="H1830"/>
      <c r="I1830"/>
      <c r="J1830"/>
      <c r="K1830"/>
      <c r="L1830"/>
      <c r="M1830"/>
      <c r="N1830"/>
    </row>
    <row r="1831" spans="1:14" s="13" customFormat="1" ht="12.75">
      <c r="A1831"/>
      <c r="B1831"/>
      <c r="C1831"/>
      <c r="D1831"/>
      <c r="E1831"/>
      <c r="F1831"/>
      <c r="G1831"/>
      <c r="H1831"/>
      <c r="I1831"/>
      <c r="J1831"/>
      <c r="K1831"/>
      <c r="L1831"/>
      <c r="M1831"/>
      <c r="N1831"/>
    </row>
    <row r="1832" spans="1:14" s="13" customFormat="1" ht="12.75">
      <c r="A1832"/>
      <c r="B1832"/>
      <c r="C1832"/>
      <c r="D1832"/>
      <c r="E1832"/>
      <c r="F1832"/>
      <c r="G1832"/>
      <c r="H1832"/>
      <c r="I1832"/>
      <c r="J1832"/>
      <c r="K1832"/>
      <c r="L1832"/>
      <c r="M1832"/>
      <c r="N1832"/>
    </row>
    <row r="1833" spans="1:14" s="13" customFormat="1" ht="12.75">
      <c r="A1833"/>
      <c r="B1833"/>
      <c r="C1833"/>
      <c r="D1833"/>
      <c r="E1833"/>
      <c r="F1833"/>
      <c r="G1833"/>
      <c r="H1833"/>
      <c r="I1833"/>
      <c r="J1833"/>
      <c r="K1833"/>
      <c r="L1833"/>
      <c r="M1833"/>
      <c r="N1833"/>
    </row>
    <row r="1834" spans="1:14" s="13" customFormat="1" ht="12.75">
      <c r="A1834"/>
      <c r="B1834"/>
      <c r="C1834"/>
      <c r="D1834"/>
      <c r="E1834"/>
      <c r="F1834"/>
      <c r="G1834"/>
      <c r="H1834"/>
      <c r="I1834"/>
      <c r="J1834"/>
      <c r="K1834"/>
      <c r="L1834"/>
      <c r="M1834"/>
      <c r="N1834"/>
    </row>
    <row r="1835" spans="1:14" s="13" customFormat="1" ht="12.75">
      <c r="A1835"/>
      <c r="B1835"/>
      <c r="C1835"/>
      <c r="D1835"/>
      <c r="E1835"/>
      <c r="F1835"/>
      <c r="G1835"/>
      <c r="H1835"/>
      <c r="I1835"/>
      <c r="J1835"/>
      <c r="K1835"/>
      <c r="L1835"/>
      <c r="M1835"/>
      <c r="N1835"/>
    </row>
    <row r="1836" spans="1:14" s="13" customFormat="1" ht="12.75">
      <c r="A1836"/>
      <c r="B1836"/>
      <c r="C1836"/>
      <c r="D1836"/>
      <c r="E1836"/>
      <c r="F1836"/>
      <c r="G1836"/>
      <c r="H1836"/>
      <c r="I1836"/>
      <c r="J1836"/>
      <c r="K1836"/>
      <c r="L1836"/>
      <c r="M1836"/>
      <c r="N1836"/>
    </row>
    <row r="1837" spans="1:14" s="13" customFormat="1" ht="12.75">
      <c r="A1837"/>
      <c r="B1837"/>
      <c r="C1837"/>
      <c r="D1837"/>
      <c r="E1837"/>
      <c r="F1837"/>
      <c r="G1837"/>
      <c r="H1837"/>
      <c r="I1837"/>
      <c r="J1837"/>
      <c r="K1837"/>
      <c r="L1837"/>
      <c r="M1837"/>
      <c r="N1837"/>
    </row>
    <row r="1838" spans="1:14" s="13" customFormat="1" ht="12.75">
      <c r="A1838"/>
      <c r="B1838"/>
      <c r="C1838"/>
      <c r="D1838"/>
      <c r="E1838"/>
      <c r="F1838"/>
      <c r="G1838"/>
      <c r="H1838"/>
      <c r="I1838"/>
      <c r="J1838"/>
      <c r="K1838"/>
      <c r="L1838"/>
      <c r="M1838"/>
      <c r="N1838"/>
    </row>
    <row r="1839" spans="1:14" s="13" customFormat="1" ht="12.75">
      <c r="A1839"/>
      <c r="B1839"/>
      <c r="C1839"/>
      <c r="D1839"/>
      <c r="E1839"/>
      <c r="F1839"/>
      <c r="G1839"/>
      <c r="H1839"/>
      <c r="I1839"/>
      <c r="J1839"/>
      <c r="K1839"/>
      <c r="L1839"/>
      <c r="M1839"/>
      <c r="N1839"/>
    </row>
    <row r="1840" spans="1:14" s="13" customFormat="1" ht="12.75">
      <c r="A1840"/>
      <c r="B1840"/>
      <c r="C1840"/>
      <c r="D1840"/>
      <c r="E1840"/>
      <c r="F1840"/>
      <c r="G1840"/>
      <c r="H1840"/>
      <c r="I1840"/>
      <c r="J1840"/>
      <c r="K1840"/>
      <c r="L1840"/>
      <c r="M1840"/>
      <c r="N1840"/>
    </row>
    <row r="1841" spans="1:14" s="13" customFormat="1" ht="12.75">
      <c r="A1841"/>
      <c r="B1841"/>
      <c r="C1841"/>
      <c r="D1841"/>
      <c r="E1841"/>
      <c r="F1841"/>
      <c r="G1841"/>
      <c r="H1841"/>
      <c r="I1841"/>
      <c r="J1841"/>
      <c r="K1841"/>
      <c r="L1841"/>
      <c r="M1841"/>
      <c r="N1841"/>
    </row>
    <row r="1842" spans="1:14" s="13" customFormat="1" ht="12.75">
      <c r="A1842"/>
      <c r="B1842"/>
      <c r="C1842"/>
      <c r="D1842"/>
      <c r="E1842"/>
      <c r="F1842"/>
      <c r="G1842"/>
      <c r="H1842"/>
      <c r="I1842"/>
      <c r="J1842"/>
      <c r="K1842"/>
      <c r="L1842"/>
      <c r="M1842"/>
      <c r="N1842"/>
    </row>
    <row r="1843" spans="1:14" s="13" customFormat="1" ht="12.75">
      <c r="A1843"/>
      <c r="B1843"/>
      <c r="C1843"/>
      <c r="D1843"/>
      <c r="E1843"/>
      <c r="F1843"/>
      <c r="G1843"/>
      <c r="H1843"/>
      <c r="I1843"/>
      <c r="J1843"/>
      <c r="K1843"/>
      <c r="L1843"/>
      <c r="M1843"/>
      <c r="N1843"/>
    </row>
    <row r="1844" spans="1:14" s="13" customFormat="1" ht="12.75">
      <c r="A1844"/>
      <c r="B1844"/>
      <c r="C1844"/>
      <c r="D1844"/>
      <c r="E1844"/>
      <c r="F1844"/>
      <c r="G1844"/>
      <c r="H1844"/>
      <c r="I1844"/>
      <c r="J1844"/>
      <c r="K1844"/>
      <c r="L1844"/>
      <c r="M1844"/>
      <c r="N1844"/>
    </row>
    <row r="1845" spans="1:14" s="13" customFormat="1" ht="12.75">
      <c r="A1845"/>
      <c r="B1845"/>
      <c r="C1845"/>
      <c r="D1845"/>
      <c r="E1845"/>
      <c r="F1845"/>
      <c r="G1845"/>
      <c r="H1845"/>
      <c r="I1845"/>
      <c r="J1845"/>
      <c r="K1845"/>
      <c r="L1845"/>
      <c r="M1845"/>
      <c r="N1845"/>
    </row>
    <row r="1846" spans="1:14" s="13" customFormat="1" ht="12.75">
      <c r="A1846"/>
      <c r="B1846"/>
      <c r="C1846"/>
      <c r="D1846"/>
      <c r="E1846"/>
      <c r="F1846"/>
      <c r="G1846"/>
      <c r="H1846"/>
      <c r="I1846"/>
      <c r="J1846"/>
      <c r="K1846"/>
      <c r="L1846"/>
      <c r="M1846"/>
      <c r="N1846"/>
    </row>
    <row r="1847" spans="1:14" s="13" customFormat="1" ht="12.75">
      <c r="A1847"/>
      <c r="B1847"/>
      <c r="C1847"/>
      <c r="D1847"/>
      <c r="E1847"/>
      <c r="F1847"/>
      <c r="G1847"/>
      <c r="H1847"/>
      <c r="I1847"/>
      <c r="J1847"/>
      <c r="K1847"/>
      <c r="L1847"/>
      <c r="M1847"/>
      <c r="N1847"/>
    </row>
    <row r="1848" spans="1:14" s="13" customFormat="1" ht="12.75">
      <c r="A1848"/>
      <c r="B1848"/>
      <c r="C1848"/>
      <c r="D1848"/>
      <c r="E1848"/>
      <c r="F1848"/>
      <c r="G1848"/>
      <c r="H1848"/>
      <c r="I1848"/>
      <c r="J1848"/>
      <c r="K1848"/>
      <c r="L1848"/>
      <c r="M1848"/>
      <c r="N1848"/>
    </row>
    <row r="1849" spans="1:14" s="13" customFormat="1" ht="12.75">
      <c r="A1849"/>
      <c r="B1849"/>
      <c r="C1849"/>
      <c r="D1849"/>
      <c r="E1849"/>
      <c r="F1849"/>
      <c r="G1849"/>
      <c r="H1849"/>
      <c r="I1849"/>
      <c r="J1849"/>
      <c r="K1849"/>
      <c r="L1849"/>
      <c r="M1849"/>
      <c r="N1849"/>
    </row>
    <row r="1850" spans="1:14" s="13" customFormat="1" ht="12.75">
      <c r="A1850"/>
      <c r="B1850"/>
      <c r="C1850"/>
      <c r="D1850"/>
      <c r="E1850"/>
      <c r="F1850"/>
      <c r="G1850"/>
      <c r="H1850"/>
      <c r="I1850"/>
      <c r="J1850"/>
      <c r="K1850"/>
      <c r="L1850"/>
      <c r="M1850"/>
      <c r="N1850"/>
    </row>
    <row r="1851" spans="1:14" s="13" customFormat="1" ht="12.75">
      <c r="A1851"/>
      <c r="B1851"/>
      <c r="C1851"/>
      <c r="D1851"/>
      <c r="E1851"/>
      <c r="F1851"/>
      <c r="G1851"/>
      <c r="H1851"/>
      <c r="I1851"/>
      <c r="J1851"/>
      <c r="K1851"/>
      <c r="L1851"/>
      <c r="M1851"/>
      <c r="N1851"/>
    </row>
    <row r="1852" spans="1:14" s="13" customFormat="1" ht="12.75">
      <c r="A1852"/>
      <c r="B1852"/>
      <c r="C1852"/>
      <c r="D1852"/>
      <c r="E1852"/>
      <c r="F1852"/>
      <c r="G1852"/>
      <c r="H1852"/>
      <c r="I1852"/>
      <c r="J1852"/>
      <c r="K1852"/>
      <c r="L1852"/>
      <c r="M1852"/>
      <c r="N1852"/>
    </row>
    <row r="1853" spans="1:14" s="13" customFormat="1" ht="12.75">
      <c r="A1853"/>
      <c r="B1853"/>
      <c r="C1853"/>
      <c r="D1853"/>
      <c r="E1853"/>
      <c r="F1853"/>
      <c r="G1853"/>
      <c r="H1853"/>
      <c r="I1853"/>
      <c r="J1853"/>
      <c r="K1853"/>
      <c r="L1853"/>
      <c r="M1853"/>
      <c r="N1853"/>
    </row>
    <row r="1854" spans="1:14" s="13" customFormat="1" ht="12.75">
      <c r="A1854"/>
      <c r="B1854"/>
      <c r="C1854"/>
      <c r="D1854"/>
      <c r="E1854"/>
      <c r="F1854"/>
      <c r="G1854"/>
      <c r="H1854"/>
      <c r="I1854"/>
      <c r="J1854"/>
      <c r="K1854"/>
      <c r="L1854"/>
      <c r="M1854"/>
      <c r="N1854"/>
    </row>
    <row r="1855" spans="1:14" s="13" customFormat="1" ht="12.75">
      <c r="A1855"/>
      <c r="B1855"/>
      <c r="C1855"/>
      <c r="D1855"/>
      <c r="E1855"/>
      <c r="F1855"/>
      <c r="G1855"/>
      <c r="H1855"/>
      <c r="I1855"/>
      <c r="J1855"/>
      <c r="K1855"/>
      <c r="L1855"/>
      <c r="M1855"/>
      <c r="N1855"/>
    </row>
    <row r="1856" spans="1:14" s="13" customFormat="1" ht="12.75">
      <c r="A1856"/>
      <c r="B1856"/>
      <c r="C1856"/>
      <c r="D1856"/>
      <c r="E1856"/>
      <c r="F1856"/>
      <c r="G1856"/>
      <c r="H1856"/>
      <c r="I1856"/>
      <c r="J1856"/>
      <c r="K1856"/>
      <c r="L1856"/>
      <c r="M1856"/>
      <c r="N1856"/>
    </row>
    <row r="1857" spans="1:14" s="13" customFormat="1" ht="12.75">
      <c r="A1857"/>
      <c r="B1857"/>
      <c r="C1857"/>
      <c r="D1857"/>
      <c r="E1857"/>
      <c r="F1857"/>
      <c r="G1857"/>
      <c r="H1857"/>
      <c r="I1857"/>
      <c r="J1857"/>
      <c r="K1857"/>
      <c r="L1857"/>
      <c r="M1857"/>
      <c r="N1857"/>
    </row>
    <row r="1858" spans="1:14" s="13" customFormat="1" ht="12.75">
      <c r="A1858"/>
      <c r="B1858"/>
      <c r="C1858"/>
      <c r="D1858"/>
      <c r="E1858"/>
      <c r="F1858"/>
      <c r="G1858"/>
      <c r="H1858"/>
      <c r="I1858"/>
      <c r="J1858"/>
      <c r="K1858"/>
      <c r="L1858"/>
      <c r="M1858"/>
      <c r="N1858"/>
    </row>
    <row r="1859" spans="1:14" s="13" customFormat="1" ht="12.75">
      <c r="A1859"/>
      <c r="B1859"/>
      <c r="C1859"/>
      <c r="D1859"/>
      <c r="E1859"/>
      <c r="F1859"/>
      <c r="G1859"/>
      <c r="H1859"/>
      <c r="I1859"/>
      <c r="J1859"/>
      <c r="K1859"/>
      <c r="L1859"/>
      <c r="M1859"/>
      <c r="N1859"/>
    </row>
    <row r="1860" spans="1:14" s="13" customFormat="1" ht="12.75">
      <c r="A1860"/>
      <c r="B1860"/>
      <c r="C1860"/>
      <c r="D1860"/>
      <c r="E1860"/>
      <c r="F1860"/>
      <c r="G1860"/>
      <c r="H1860"/>
      <c r="I1860"/>
      <c r="J1860"/>
      <c r="K1860"/>
      <c r="L1860"/>
      <c r="M1860"/>
      <c r="N1860"/>
    </row>
    <row r="1861" spans="1:14" s="13" customFormat="1" ht="12.75">
      <c r="A1861"/>
      <c r="B1861"/>
      <c r="C1861"/>
      <c r="D1861"/>
      <c r="E1861"/>
      <c r="F1861"/>
      <c r="G1861"/>
      <c r="H1861"/>
      <c r="I1861"/>
      <c r="J1861"/>
      <c r="K1861"/>
      <c r="L1861"/>
      <c r="M1861"/>
      <c r="N1861"/>
    </row>
    <row r="1862" spans="1:14" s="13" customFormat="1" ht="12.75">
      <c r="A1862"/>
      <c r="B1862"/>
      <c r="C1862"/>
      <c r="D1862"/>
      <c r="E1862"/>
      <c r="F1862"/>
      <c r="G1862"/>
      <c r="H1862"/>
      <c r="I1862"/>
      <c r="J1862"/>
      <c r="K1862"/>
      <c r="L1862"/>
      <c r="M1862"/>
      <c r="N1862"/>
    </row>
    <row r="1863" spans="1:14" s="13" customFormat="1" ht="12.75">
      <c r="A1863"/>
      <c r="B1863"/>
      <c r="C1863"/>
      <c r="D1863"/>
      <c r="E1863"/>
      <c r="F1863"/>
      <c r="G1863"/>
      <c r="H1863"/>
      <c r="I1863"/>
      <c r="J1863"/>
      <c r="K1863"/>
      <c r="L1863"/>
      <c r="M1863"/>
      <c r="N1863"/>
    </row>
    <row r="1864" spans="1:14" s="13" customFormat="1" ht="12.75">
      <c r="A1864"/>
      <c r="B1864"/>
      <c r="C1864"/>
      <c r="D1864"/>
      <c r="E1864"/>
      <c r="F1864"/>
      <c r="G1864"/>
      <c r="H1864"/>
      <c r="I1864"/>
      <c r="J1864"/>
      <c r="K1864"/>
      <c r="L1864"/>
      <c r="M1864"/>
      <c r="N1864"/>
    </row>
    <row r="1865" spans="1:14" s="13" customFormat="1" ht="12.75">
      <c r="A1865"/>
      <c r="B1865"/>
      <c r="C1865"/>
      <c r="D1865"/>
      <c r="E1865"/>
      <c r="F1865"/>
      <c r="G1865"/>
      <c r="H1865"/>
      <c r="I1865"/>
      <c r="J1865"/>
      <c r="K1865"/>
      <c r="L1865"/>
      <c r="M1865"/>
      <c r="N1865"/>
    </row>
    <row r="1866" spans="1:14" s="13" customFormat="1" ht="12.75">
      <c r="A1866"/>
      <c r="B1866"/>
      <c r="C1866"/>
      <c r="D1866"/>
      <c r="E1866"/>
      <c r="F1866"/>
      <c r="G1866"/>
      <c r="H1866"/>
      <c r="I1866"/>
      <c r="J1866"/>
      <c r="K1866"/>
      <c r="L1866"/>
      <c r="M1866"/>
      <c r="N1866"/>
    </row>
    <row r="1867" spans="1:14" s="13" customFormat="1" ht="12.75">
      <c r="A1867"/>
      <c r="B1867"/>
      <c r="C1867"/>
      <c r="D1867"/>
      <c r="E1867"/>
      <c r="F1867"/>
      <c r="G1867"/>
      <c r="H1867"/>
      <c r="I1867"/>
      <c r="J1867"/>
      <c r="K1867"/>
      <c r="L1867"/>
      <c r="M1867"/>
      <c r="N1867"/>
    </row>
    <row r="1868" spans="1:14" s="13" customFormat="1" ht="12.75">
      <c r="A1868"/>
      <c r="B1868"/>
      <c r="C1868"/>
      <c r="D1868"/>
      <c r="E1868"/>
      <c r="F1868"/>
      <c r="G1868"/>
      <c r="H1868"/>
      <c r="I1868"/>
      <c r="J1868"/>
      <c r="K1868"/>
      <c r="L1868"/>
      <c r="M1868"/>
      <c r="N1868"/>
    </row>
    <row r="1869" spans="1:14" s="13" customFormat="1" ht="12.75">
      <c r="A1869"/>
      <c r="B1869"/>
      <c r="C1869"/>
      <c r="D1869"/>
      <c r="E1869"/>
      <c r="F1869"/>
      <c r="G1869"/>
      <c r="H1869"/>
      <c r="I1869"/>
      <c r="J1869"/>
      <c r="K1869"/>
      <c r="L1869"/>
      <c r="M1869"/>
      <c r="N1869"/>
    </row>
    <row r="1870" spans="1:14" s="13" customFormat="1" ht="12.75">
      <c r="A1870"/>
      <c r="B1870"/>
      <c r="C1870"/>
      <c r="D1870"/>
      <c r="E1870"/>
      <c r="F1870"/>
      <c r="G1870"/>
      <c r="H1870"/>
      <c r="I1870"/>
      <c r="J1870"/>
      <c r="K1870"/>
      <c r="L1870"/>
      <c r="M1870"/>
      <c r="N1870"/>
    </row>
    <row r="1871" spans="1:14" s="13" customFormat="1" ht="12.75">
      <c r="A1871"/>
      <c r="B1871"/>
      <c r="C1871"/>
      <c r="D1871"/>
      <c r="E1871"/>
      <c r="F1871"/>
      <c r="G1871"/>
      <c r="H1871"/>
      <c r="I1871"/>
      <c r="J1871"/>
      <c r="K1871"/>
      <c r="L1871"/>
      <c r="M1871"/>
      <c r="N1871"/>
    </row>
    <row r="1872" spans="1:14" s="13" customFormat="1" ht="12.75">
      <c r="A1872"/>
      <c r="B1872"/>
      <c r="C1872"/>
      <c r="D1872"/>
      <c r="E1872"/>
      <c r="F1872"/>
      <c r="G1872"/>
      <c r="H1872"/>
      <c r="I1872"/>
      <c r="J1872"/>
      <c r="K1872"/>
      <c r="L1872"/>
      <c r="M1872"/>
      <c r="N1872"/>
    </row>
    <row r="1873" spans="1:14" s="13" customFormat="1" ht="12.75">
      <c r="A1873"/>
      <c r="B1873"/>
      <c r="C1873"/>
      <c r="D1873"/>
      <c r="E1873"/>
      <c r="F1873"/>
      <c r="G1873"/>
      <c r="H1873"/>
      <c r="I1873"/>
      <c r="J1873"/>
      <c r="K1873"/>
      <c r="L1873"/>
      <c r="M1873"/>
      <c r="N1873"/>
    </row>
    <row r="1874" spans="1:14" s="13" customFormat="1" ht="12.75">
      <c r="A1874"/>
      <c r="B1874"/>
      <c r="C1874"/>
      <c r="D1874"/>
      <c r="E1874"/>
      <c r="F1874"/>
      <c r="G1874"/>
      <c r="H1874"/>
      <c r="I1874"/>
      <c r="J1874"/>
      <c r="K1874"/>
      <c r="L1874"/>
      <c r="M1874"/>
      <c r="N1874"/>
    </row>
    <row r="1875" spans="1:14" s="13" customFormat="1" ht="12.75">
      <c r="A1875"/>
      <c r="B1875"/>
      <c r="C1875"/>
      <c r="D1875"/>
      <c r="E1875"/>
      <c r="F1875"/>
      <c r="G1875"/>
      <c r="H1875"/>
      <c r="I1875"/>
      <c r="J1875"/>
      <c r="K1875"/>
      <c r="L1875"/>
      <c r="M1875"/>
      <c r="N1875"/>
    </row>
    <row r="1876" spans="1:14" s="13" customFormat="1" ht="12.75">
      <c r="A1876"/>
      <c r="B1876"/>
      <c r="C1876"/>
      <c r="D1876"/>
      <c r="E1876"/>
      <c r="F1876"/>
      <c r="G1876"/>
      <c r="H1876"/>
      <c r="I1876"/>
      <c r="J1876"/>
      <c r="K1876"/>
      <c r="L1876"/>
      <c r="M1876"/>
      <c r="N1876"/>
    </row>
    <row r="1877" spans="1:14" s="13" customFormat="1" ht="12.75">
      <c r="A1877"/>
      <c r="B1877"/>
      <c r="C1877"/>
      <c r="D1877"/>
      <c r="E1877"/>
      <c r="F1877"/>
      <c r="G1877"/>
      <c r="H1877"/>
      <c r="I1877"/>
      <c r="J1877"/>
      <c r="K1877"/>
      <c r="L1877"/>
      <c r="M1877"/>
      <c r="N1877"/>
    </row>
    <row r="1878" spans="1:14" s="13" customFormat="1" ht="12.75">
      <c r="A1878"/>
      <c r="B1878"/>
      <c r="C1878"/>
      <c r="D1878"/>
      <c r="E1878"/>
      <c r="F1878"/>
      <c r="G1878"/>
      <c r="H1878"/>
      <c r="I1878"/>
      <c r="J1878"/>
      <c r="K1878"/>
      <c r="L1878"/>
      <c r="M1878"/>
      <c r="N1878"/>
    </row>
    <row r="1879" spans="1:14" s="13" customFormat="1" ht="12.75">
      <c r="A1879"/>
      <c r="B1879"/>
      <c r="C1879"/>
      <c r="D1879"/>
      <c r="E1879"/>
      <c r="F1879"/>
      <c r="G1879"/>
      <c r="H1879"/>
      <c r="I1879"/>
      <c r="J1879"/>
      <c r="K1879"/>
      <c r="L1879"/>
      <c r="M1879"/>
      <c r="N1879"/>
    </row>
    <row r="1880" spans="1:14" s="13" customFormat="1" ht="12.75">
      <c r="A1880"/>
      <c r="B1880"/>
      <c r="C1880"/>
      <c r="D1880"/>
      <c r="E1880"/>
      <c r="F1880"/>
      <c r="G1880"/>
      <c r="H1880"/>
      <c r="I1880"/>
      <c r="J1880"/>
      <c r="K1880"/>
      <c r="L1880"/>
      <c r="M1880"/>
      <c r="N1880"/>
    </row>
    <row r="1881" spans="1:14" s="13" customFormat="1" ht="12.75">
      <c r="A1881"/>
      <c r="B1881"/>
      <c r="C1881"/>
      <c r="D1881"/>
      <c r="E1881"/>
      <c r="F1881"/>
      <c r="G1881"/>
      <c r="H1881"/>
      <c r="I1881"/>
      <c r="J1881"/>
      <c r="K1881"/>
      <c r="L1881"/>
      <c r="M1881"/>
      <c r="N1881"/>
    </row>
    <row r="1882" spans="1:14" s="13" customFormat="1" ht="12.75">
      <c r="A1882"/>
      <c r="B1882"/>
      <c r="C1882"/>
      <c r="D1882"/>
      <c r="E1882"/>
      <c r="F1882"/>
      <c r="G1882"/>
      <c r="H1882"/>
      <c r="I1882"/>
      <c r="J1882"/>
      <c r="K1882"/>
      <c r="L1882"/>
      <c r="M1882"/>
      <c r="N1882"/>
    </row>
    <row r="1883" spans="1:14" s="13" customFormat="1" ht="12.75">
      <c r="A1883"/>
      <c r="B1883"/>
      <c r="C1883"/>
      <c r="D1883"/>
      <c r="E1883"/>
      <c r="F1883"/>
      <c r="G1883"/>
      <c r="H1883"/>
      <c r="I1883"/>
      <c r="J1883"/>
      <c r="K1883"/>
      <c r="L1883"/>
      <c r="M1883"/>
      <c r="N1883"/>
    </row>
    <row r="1884" spans="1:14" s="13" customFormat="1" ht="12.75">
      <c r="A1884"/>
      <c r="B1884"/>
      <c r="C1884"/>
      <c r="D1884"/>
      <c r="E1884"/>
      <c r="F1884"/>
      <c r="G1884"/>
      <c r="H1884"/>
      <c r="I1884"/>
      <c r="J1884"/>
      <c r="K1884"/>
      <c r="L1884"/>
      <c r="M1884"/>
      <c r="N1884"/>
    </row>
    <row r="1885" spans="1:14" s="13" customFormat="1" ht="12.75">
      <c r="A1885"/>
      <c r="B1885"/>
      <c r="C1885"/>
      <c r="D1885"/>
      <c r="E1885"/>
      <c r="F1885"/>
      <c r="G1885"/>
      <c r="H1885"/>
      <c r="I1885"/>
      <c r="J1885"/>
      <c r="K1885"/>
      <c r="L1885"/>
      <c r="M1885"/>
      <c r="N1885"/>
    </row>
    <row r="1886" spans="1:14" s="13" customFormat="1" ht="12.75">
      <c r="A1886"/>
      <c r="B1886"/>
      <c r="C1886"/>
      <c r="D1886"/>
      <c r="E1886"/>
      <c r="F1886"/>
      <c r="G1886"/>
      <c r="H1886"/>
      <c r="I1886"/>
      <c r="J1886"/>
      <c r="K1886"/>
      <c r="L1886"/>
      <c r="M1886"/>
      <c r="N1886"/>
    </row>
    <row r="1887" spans="1:14" s="13" customFormat="1" ht="12.75">
      <c r="A1887"/>
      <c r="B1887"/>
      <c r="C1887"/>
      <c r="D1887"/>
      <c r="E1887"/>
      <c r="F1887"/>
      <c r="G1887"/>
      <c r="H1887"/>
      <c r="I1887"/>
      <c r="J1887"/>
      <c r="K1887"/>
      <c r="L1887"/>
      <c r="M1887"/>
      <c r="N1887"/>
    </row>
    <row r="1888" spans="1:14" s="13" customFormat="1" ht="12.75">
      <c r="A1888"/>
      <c r="B1888"/>
      <c r="C1888"/>
      <c r="D1888"/>
      <c r="E1888"/>
      <c r="F1888"/>
      <c r="G1888"/>
      <c r="H1888"/>
      <c r="I1888"/>
      <c r="J1888"/>
      <c r="K1888"/>
      <c r="L1888"/>
      <c r="M1888"/>
      <c r="N1888"/>
    </row>
    <row r="1889" spans="1:14" s="13" customFormat="1" ht="12.75">
      <c r="A1889"/>
      <c r="B1889"/>
      <c r="C1889"/>
      <c r="D1889"/>
      <c r="E1889"/>
      <c r="F1889"/>
      <c r="G1889"/>
      <c r="H1889"/>
      <c r="I1889"/>
      <c r="J1889"/>
      <c r="K1889"/>
      <c r="L1889"/>
      <c r="M1889"/>
      <c r="N1889"/>
    </row>
    <row r="1890" spans="1:14" s="13" customFormat="1" ht="12.75">
      <c r="A1890"/>
      <c r="B1890"/>
      <c r="C1890"/>
      <c r="D1890"/>
      <c r="E1890"/>
      <c r="F1890"/>
      <c r="G1890"/>
      <c r="H1890"/>
      <c r="I1890"/>
      <c r="J1890"/>
      <c r="K1890"/>
      <c r="L1890"/>
      <c r="M1890"/>
      <c r="N1890"/>
    </row>
    <row r="1891" spans="1:14" s="13" customFormat="1" ht="12.75">
      <c r="A1891"/>
      <c r="B1891"/>
      <c r="C1891"/>
      <c r="D1891"/>
      <c r="E1891"/>
      <c r="F1891"/>
      <c r="G1891"/>
      <c r="H1891"/>
      <c r="I1891"/>
      <c r="J1891"/>
      <c r="K1891"/>
      <c r="L1891"/>
      <c r="M1891"/>
      <c r="N1891"/>
    </row>
    <row r="1892" spans="1:14" s="13" customFormat="1" ht="12.75">
      <c r="A1892"/>
      <c r="B1892"/>
      <c r="C1892"/>
      <c r="D1892"/>
      <c r="E1892"/>
      <c r="F1892"/>
      <c r="G1892"/>
      <c r="H1892"/>
      <c r="I1892"/>
      <c r="J1892"/>
      <c r="K1892"/>
      <c r="L1892"/>
      <c r="M1892"/>
      <c r="N1892"/>
    </row>
    <row r="1893" spans="1:14" s="13" customFormat="1" ht="12.75">
      <c r="A1893"/>
      <c r="B1893"/>
      <c r="C1893"/>
      <c r="D1893"/>
      <c r="E1893"/>
      <c r="F1893"/>
      <c r="G1893"/>
      <c r="H1893"/>
      <c r="I1893"/>
      <c r="J1893"/>
      <c r="K1893"/>
      <c r="L1893"/>
      <c r="M1893"/>
      <c r="N1893"/>
    </row>
    <row r="1894" spans="1:14" s="13" customFormat="1" ht="12.75">
      <c r="A1894"/>
      <c r="B1894"/>
      <c r="C1894"/>
      <c r="D1894"/>
      <c r="E1894"/>
      <c r="F1894"/>
      <c r="G1894"/>
      <c r="H1894"/>
      <c r="I1894"/>
      <c r="J1894"/>
      <c r="K1894"/>
      <c r="L1894"/>
      <c r="M1894"/>
      <c r="N1894"/>
    </row>
    <row r="1895" spans="1:14" s="13" customFormat="1" ht="12.75">
      <c r="A1895"/>
      <c r="B1895"/>
      <c r="C1895"/>
      <c r="D1895"/>
      <c r="E1895"/>
      <c r="F1895"/>
      <c r="G1895"/>
      <c r="H1895"/>
      <c r="I1895"/>
      <c r="J1895"/>
      <c r="K1895"/>
      <c r="L1895"/>
      <c r="M1895"/>
      <c r="N1895"/>
    </row>
    <row r="1896" spans="1:14" s="13" customFormat="1" ht="12.75">
      <c r="A1896"/>
      <c r="B1896"/>
      <c r="C1896"/>
      <c r="D1896"/>
      <c r="E1896"/>
      <c r="F1896"/>
      <c r="G1896"/>
      <c r="H1896"/>
      <c r="I1896"/>
      <c r="J1896"/>
      <c r="K1896"/>
      <c r="L1896"/>
      <c r="M1896"/>
      <c r="N1896"/>
    </row>
    <row r="1897" spans="1:14" s="13" customFormat="1" ht="12.75">
      <c r="A1897"/>
      <c r="B1897"/>
      <c r="C1897"/>
      <c r="D1897"/>
      <c r="E1897"/>
      <c r="F1897"/>
      <c r="G1897"/>
      <c r="H1897"/>
      <c r="I1897"/>
      <c r="J1897"/>
      <c r="K1897"/>
      <c r="L1897"/>
      <c r="M1897"/>
      <c r="N1897"/>
    </row>
    <row r="1898" spans="1:14" s="13" customFormat="1" ht="12.75">
      <c r="A1898"/>
      <c r="B1898"/>
      <c r="C1898"/>
      <c r="D1898"/>
      <c r="E1898"/>
      <c r="F1898"/>
      <c r="G1898"/>
      <c r="H1898"/>
      <c r="I1898"/>
      <c r="J1898"/>
      <c r="K1898"/>
      <c r="L1898"/>
      <c r="M1898"/>
      <c r="N1898"/>
    </row>
    <row r="1899" spans="1:14" s="13" customFormat="1" ht="12.75">
      <c r="A1899"/>
      <c r="B1899"/>
      <c r="C1899"/>
      <c r="D1899"/>
      <c r="E1899"/>
      <c r="F1899"/>
      <c r="G1899"/>
      <c r="H1899"/>
      <c r="I1899"/>
      <c r="J1899"/>
      <c r="K1899"/>
      <c r="L1899"/>
      <c r="M1899"/>
      <c r="N1899"/>
    </row>
    <row r="1900" spans="1:14" s="13" customFormat="1" ht="12.75">
      <c r="A1900"/>
      <c r="B1900"/>
      <c r="C1900"/>
      <c r="D1900"/>
      <c r="E1900"/>
      <c r="F1900"/>
      <c r="G1900"/>
      <c r="H1900"/>
      <c r="I1900"/>
      <c r="J1900"/>
      <c r="K1900"/>
      <c r="L1900"/>
      <c r="M1900"/>
      <c r="N1900"/>
    </row>
    <row r="1901" spans="1:14" s="13" customFormat="1" ht="12.75">
      <c r="A1901"/>
      <c r="B1901"/>
      <c r="C1901"/>
      <c r="D1901"/>
      <c r="E1901"/>
      <c r="F1901"/>
      <c r="G1901"/>
      <c r="H1901"/>
      <c r="I1901"/>
      <c r="J1901"/>
      <c r="K1901"/>
      <c r="L1901"/>
      <c r="M1901"/>
      <c r="N1901"/>
    </row>
    <row r="1902" spans="1:14" s="13" customFormat="1" ht="12.75">
      <c r="A1902"/>
      <c r="B1902"/>
      <c r="C1902"/>
      <c r="D1902"/>
      <c r="E1902"/>
      <c r="F1902"/>
      <c r="G1902"/>
      <c r="H1902"/>
      <c r="I1902"/>
      <c r="J1902"/>
      <c r="K1902"/>
      <c r="L1902"/>
      <c r="M1902"/>
      <c r="N1902"/>
    </row>
    <row r="1903" spans="1:14" s="13" customFormat="1" ht="12.75">
      <c r="A1903"/>
      <c r="B1903"/>
      <c r="C1903"/>
      <c r="D1903"/>
      <c r="E1903"/>
      <c r="F1903"/>
      <c r="G1903"/>
      <c r="H1903"/>
      <c r="I1903"/>
      <c r="J1903"/>
      <c r="K1903"/>
      <c r="L1903"/>
      <c r="M1903"/>
      <c r="N1903"/>
    </row>
    <row r="1904" spans="1:14" s="13" customFormat="1" ht="12.75">
      <c r="A1904"/>
      <c r="B1904"/>
      <c r="C1904"/>
      <c r="D1904"/>
      <c r="E1904"/>
      <c r="F1904"/>
      <c r="G1904"/>
      <c r="H1904"/>
      <c r="I1904"/>
      <c r="J1904"/>
      <c r="K1904"/>
      <c r="L1904"/>
      <c r="M1904"/>
      <c r="N1904"/>
    </row>
    <row r="1905" spans="1:14" s="13" customFormat="1" ht="12.75">
      <c r="A1905"/>
      <c r="B1905"/>
      <c r="C1905"/>
      <c r="D1905"/>
      <c r="E1905"/>
      <c r="F1905"/>
      <c r="G1905"/>
      <c r="H1905"/>
      <c r="I1905"/>
      <c r="J1905"/>
      <c r="K1905"/>
      <c r="L1905"/>
      <c r="M1905"/>
      <c r="N1905"/>
    </row>
    <row r="1906" spans="1:14" s="13" customFormat="1" ht="12.75">
      <c r="A1906"/>
      <c r="B1906"/>
      <c r="C1906"/>
      <c r="D1906"/>
      <c r="E1906"/>
      <c r="F1906"/>
      <c r="G1906"/>
      <c r="H1906"/>
      <c r="I1906"/>
      <c r="J1906"/>
      <c r="K1906"/>
      <c r="L1906"/>
      <c r="M1906"/>
      <c r="N1906"/>
    </row>
    <row r="1907" spans="1:14" s="13" customFormat="1" ht="12.75">
      <c r="A1907"/>
      <c r="B1907"/>
      <c r="C1907"/>
      <c r="D1907"/>
      <c r="E1907"/>
      <c r="F1907"/>
      <c r="G1907"/>
      <c r="H1907"/>
      <c r="I1907"/>
      <c r="J1907"/>
      <c r="K1907"/>
      <c r="L1907"/>
      <c r="M1907"/>
      <c r="N1907"/>
    </row>
    <row r="1908" spans="1:14" s="13" customFormat="1" ht="12.75">
      <c r="A1908"/>
      <c r="B1908"/>
      <c r="C1908"/>
      <c r="D1908"/>
      <c r="E1908"/>
      <c r="F1908"/>
      <c r="G1908"/>
      <c r="H1908"/>
      <c r="I1908"/>
      <c r="J1908"/>
      <c r="K1908"/>
      <c r="L1908"/>
      <c r="M1908"/>
      <c r="N1908"/>
    </row>
    <row r="1909" spans="1:14" s="13" customFormat="1" ht="12.75">
      <c r="A1909"/>
      <c r="B1909"/>
      <c r="C1909"/>
      <c r="D1909"/>
      <c r="E1909"/>
      <c r="F1909"/>
      <c r="G1909"/>
      <c r="H1909"/>
      <c r="I1909"/>
      <c r="J1909"/>
      <c r="K1909"/>
      <c r="L1909"/>
      <c r="M1909"/>
      <c r="N1909"/>
    </row>
    <row r="1910" spans="1:14" s="13" customFormat="1" ht="12.75">
      <c r="A1910"/>
      <c r="B1910"/>
      <c r="C1910"/>
      <c r="D1910"/>
      <c r="E1910"/>
      <c r="F1910"/>
      <c r="G1910"/>
      <c r="H1910"/>
      <c r="I1910"/>
      <c r="J1910"/>
      <c r="K1910"/>
      <c r="L1910"/>
      <c r="M1910"/>
      <c r="N1910"/>
    </row>
    <row r="1911" spans="1:14" s="13" customFormat="1" ht="12.75">
      <c r="A1911"/>
      <c r="B1911"/>
      <c r="C1911"/>
      <c r="D1911"/>
      <c r="E1911"/>
      <c r="F1911"/>
      <c r="G1911"/>
      <c r="H1911"/>
      <c r="I1911"/>
      <c r="J1911"/>
      <c r="K1911"/>
      <c r="L1911"/>
      <c r="M1911"/>
      <c r="N1911"/>
    </row>
    <row r="1912" spans="1:14" s="13" customFormat="1" ht="12.75">
      <c r="A1912"/>
      <c r="B1912"/>
      <c r="C1912"/>
      <c r="D1912"/>
      <c r="E1912"/>
      <c r="F1912"/>
      <c r="G1912"/>
      <c r="H1912"/>
      <c r="I1912"/>
      <c r="J1912"/>
      <c r="K1912"/>
      <c r="L1912"/>
      <c r="M1912"/>
      <c r="N1912"/>
    </row>
    <row r="1913" spans="1:14" s="13" customFormat="1" ht="12.75">
      <c r="A1913"/>
      <c r="B1913"/>
      <c r="C1913"/>
      <c r="D1913"/>
      <c r="E1913"/>
      <c r="F1913"/>
      <c r="G1913"/>
      <c r="H1913"/>
      <c r="I1913"/>
      <c r="J1913"/>
      <c r="K1913"/>
      <c r="L1913"/>
      <c r="M1913"/>
      <c r="N1913"/>
    </row>
    <row r="1914" spans="1:14" s="13" customFormat="1" ht="12.75">
      <c r="A1914"/>
      <c r="B1914"/>
      <c r="C1914"/>
      <c r="D1914"/>
      <c r="E1914"/>
      <c r="F1914"/>
      <c r="G1914"/>
      <c r="H1914"/>
      <c r="I1914"/>
      <c r="J1914"/>
      <c r="K1914"/>
      <c r="L1914"/>
      <c r="M1914"/>
      <c r="N1914"/>
    </row>
    <row r="1915" spans="1:14" s="13" customFormat="1" ht="12.75">
      <c r="A1915"/>
      <c r="B1915"/>
      <c r="C1915"/>
      <c r="D1915"/>
      <c r="E1915"/>
      <c r="F1915"/>
      <c r="G1915"/>
      <c r="H1915"/>
      <c r="I1915"/>
      <c r="J1915"/>
      <c r="K1915"/>
      <c r="L1915"/>
      <c r="M1915"/>
      <c r="N1915"/>
    </row>
    <row r="1916" spans="1:14" s="13" customFormat="1" ht="12.75">
      <c r="A1916"/>
      <c r="B1916"/>
      <c r="C1916"/>
      <c r="D1916"/>
      <c r="E1916"/>
      <c r="F1916"/>
      <c r="G1916"/>
      <c r="H1916"/>
      <c r="I1916"/>
      <c r="J1916"/>
      <c r="K1916"/>
      <c r="L1916"/>
      <c r="M1916"/>
      <c r="N1916"/>
    </row>
    <row r="1917" spans="1:14" s="13" customFormat="1" ht="12.75">
      <c r="A1917"/>
      <c r="B1917"/>
      <c r="C1917"/>
      <c r="D1917"/>
      <c r="E1917"/>
      <c r="F1917"/>
      <c r="G1917"/>
      <c r="H1917"/>
      <c r="I1917"/>
      <c r="J1917"/>
      <c r="K1917"/>
      <c r="L1917"/>
      <c r="M1917"/>
      <c r="N1917"/>
    </row>
    <row r="1918" spans="1:14" s="13" customFormat="1" ht="12.75">
      <c r="A1918"/>
      <c r="B1918"/>
      <c r="C1918"/>
      <c r="D1918"/>
      <c r="E1918"/>
      <c r="F1918"/>
      <c r="G1918"/>
      <c r="H1918"/>
      <c r="I1918"/>
      <c r="J1918"/>
      <c r="K1918"/>
      <c r="L1918"/>
      <c r="M1918"/>
      <c r="N1918"/>
    </row>
    <row r="1919" spans="1:14" s="13" customFormat="1" ht="12.75">
      <c r="A1919"/>
      <c r="B1919"/>
      <c r="C1919"/>
      <c r="D1919"/>
      <c r="E1919"/>
      <c r="F1919"/>
      <c r="G1919"/>
      <c r="H1919"/>
      <c r="I1919"/>
      <c r="J1919"/>
      <c r="K1919"/>
      <c r="L1919"/>
      <c r="M1919"/>
      <c r="N1919"/>
    </row>
    <row r="1920" spans="1:14" s="13" customFormat="1" ht="12.75">
      <c r="A1920"/>
      <c r="B1920"/>
      <c r="C1920"/>
      <c r="D1920"/>
      <c r="E1920"/>
      <c r="F1920"/>
      <c r="G1920"/>
      <c r="H1920"/>
      <c r="I1920"/>
      <c r="J1920"/>
      <c r="K1920"/>
      <c r="L1920"/>
      <c r="M1920"/>
      <c r="N1920"/>
    </row>
    <row r="1921" spans="1:14" s="13" customFormat="1" ht="12.75">
      <c r="A1921"/>
      <c r="B1921"/>
      <c r="C1921"/>
      <c r="D1921"/>
      <c r="E1921"/>
      <c r="F1921"/>
      <c r="G1921"/>
      <c r="H1921"/>
      <c r="I1921"/>
      <c r="J1921"/>
      <c r="K1921"/>
      <c r="L1921"/>
      <c r="M1921"/>
      <c r="N1921"/>
    </row>
    <row r="1922" spans="1:14" s="13" customFormat="1" ht="12.75">
      <c r="A1922"/>
      <c r="B1922"/>
      <c r="C1922"/>
      <c r="D1922"/>
      <c r="E1922"/>
      <c r="F1922"/>
      <c r="G1922"/>
      <c r="H1922"/>
      <c r="I1922"/>
      <c r="J1922"/>
      <c r="K1922"/>
      <c r="L1922"/>
      <c r="M1922"/>
      <c r="N1922"/>
    </row>
    <row r="1923" spans="1:14" s="13" customFormat="1" ht="12.75">
      <c r="A1923"/>
      <c r="B1923"/>
      <c r="C1923"/>
      <c r="D1923"/>
      <c r="E1923"/>
      <c r="F1923"/>
      <c r="G1923"/>
      <c r="H1923"/>
      <c r="I1923"/>
      <c r="J1923"/>
      <c r="K1923"/>
      <c r="L1923"/>
      <c r="M1923"/>
      <c r="N1923"/>
    </row>
    <row r="1924" spans="1:14" s="13" customFormat="1" ht="12.75">
      <c r="A1924"/>
      <c r="B1924"/>
      <c r="C1924"/>
      <c r="D1924"/>
      <c r="E1924"/>
      <c r="F1924"/>
      <c r="G1924"/>
      <c r="H1924"/>
      <c r="I1924"/>
      <c r="J1924"/>
      <c r="K1924"/>
      <c r="L1924"/>
      <c r="M1924"/>
      <c r="N1924"/>
    </row>
    <row r="1925" spans="1:14" s="13" customFormat="1" ht="12.75">
      <c r="A1925"/>
      <c r="B1925"/>
      <c r="C1925"/>
      <c r="D1925"/>
      <c r="E1925"/>
      <c r="F1925"/>
      <c r="G1925"/>
      <c r="H1925"/>
      <c r="I1925"/>
      <c r="J1925"/>
      <c r="K1925"/>
      <c r="L1925"/>
      <c r="M1925"/>
      <c r="N1925"/>
    </row>
    <row r="1926" spans="1:14" s="13" customFormat="1" ht="12.75">
      <c r="A1926"/>
      <c r="B1926"/>
      <c r="C1926"/>
      <c r="D1926"/>
      <c r="E1926"/>
      <c r="F1926"/>
      <c r="G1926"/>
      <c r="H1926"/>
      <c r="I1926"/>
      <c r="J1926"/>
      <c r="K1926"/>
      <c r="L1926"/>
      <c r="M1926"/>
      <c r="N1926"/>
    </row>
    <row r="1927" spans="1:14" s="13" customFormat="1" ht="12.75">
      <c r="A1927"/>
      <c r="B1927"/>
      <c r="C1927"/>
      <c r="D1927"/>
      <c r="E1927"/>
      <c r="F1927"/>
      <c r="G1927"/>
      <c r="H1927"/>
      <c r="I1927"/>
      <c r="J1927"/>
      <c r="K1927"/>
      <c r="L1927"/>
      <c r="M1927"/>
      <c r="N1927"/>
    </row>
    <row r="1928" spans="1:14" s="13" customFormat="1" ht="12.75">
      <c r="A1928"/>
      <c r="B1928"/>
      <c r="C1928"/>
      <c r="D1928"/>
      <c r="E1928"/>
      <c r="F1928"/>
      <c r="G1928"/>
      <c r="H1928"/>
      <c r="I1928"/>
      <c r="J1928"/>
      <c r="K1928"/>
      <c r="L1928"/>
      <c r="M1928"/>
      <c r="N1928"/>
    </row>
    <row r="1929" spans="1:14" s="13" customFormat="1" ht="12.75">
      <c r="A1929"/>
      <c r="B1929"/>
      <c r="C1929"/>
      <c r="D1929"/>
      <c r="E1929"/>
      <c r="F1929"/>
      <c r="G1929"/>
      <c r="H1929"/>
      <c r="I1929"/>
      <c r="J1929"/>
      <c r="K1929"/>
      <c r="L1929"/>
      <c r="M1929"/>
      <c r="N1929"/>
    </row>
    <row r="1930" spans="1:14" s="13" customFormat="1" ht="12.75">
      <c r="A1930"/>
      <c r="B1930"/>
      <c r="C1930"/>
      <c r="D1930"/>
      <c r="E1930"/>
      <c r="F1930"/>
      <c r="G1930"/>
      <c r="H1930"/>
      <c r="I1930"/>
      <c r="J1930"/>
      <c r="K1930"/>
      <c r="L1930"/>
      <c r="M1930"/>
      <c r="N1930"/>
    </row>
    <row r="1931" spans="1:14" s="13" customFormat="1" ht="12.75">
      <c r="A1931"/>
      <c r="B1931"/>
      <c r="C1931"/>
      <c r="D1931"/>
      <c r="E1931"/>
      <c r="F1931"/>
      <c r="G1931"/>
      <c r="H1931"/>
      <c r="I1931"/>
      <c r="J1931"/>
      <c r="K1931"/>
      <c r="L1931"/>
      <c r="M1931"/>
      <c r="N1931"/>
    </row>
    <row r="1932" spans="1:14" s="13" customFormat="1" ht="12.75">
      <c r="A1932"/>
      <c r="B1932"/>
      <c r="C1932"/>
      <c r="D1932"/>
      <c r="E1932"/>
      <c r="F1932"/>
      <c r="G1932"/>
      <c r="H1932"/>
      <c r="I1932"/>
      <c r="J1932"/>
      <c r="K1932"/>
      <c r="L1932"/>
      <c r="M1932"/>
      <c r="N1932"/>
    </row>
    <row r="1933" spans="1:14" s="13" customFormat="1" ht="12.75">
      <c r="A1933"/>
      <c r="B1933"/>
      <c r="C1933"/>
      <c r="D1933"/>
      <c r="E1933"/>
      <c r="F1933"/>
      <c r="G1933"/>
      <c r="H1933"/>
      <c r="I1933"/>
      <c r="J1933"/>
      <c r="K1933"/>
      <c r="L1933"/>
      <c r="M1933"/>
      <c r="N1933"/>
    </row>
    <row r="1934" spans="1:14" s="13" customFormat="1" ht="12.75">
      <c r="A1934"/>
      <c r="B1934"/>
      <c r="C1934"/>
      <c r="D1934"/>
      <c r="E1934"/>
      <c r="F1934"/>
      <c r="G1934"/>
      <c r="H1934"/>
      <c r="I1934"/>
      <c r="J1934"/>
      <c r="K1934"/>
      <c r="L1934"/>
      <c r="M1934"/>
      <c r="N1934"/>
    </row>
    <row r="1935" spans="1:14" s="13" customFormat="1" ht="12.75">
      <c r="A1935"/>
      <c r="B1935"/>
      <c r="C1935"/>
      <c r="D1935"/>
      <c r="E1935"/>
      <c r="F1935"/>
      <c r="G1935"/>
      <c r="H1935"/>
      <c r="I1935"/>
      <c r="J1935"/>
      <c r="K1935"/>
      <c r="L1935"/>
      <c r="M1935"/>
      <c r="N1935"/>
    </row>
    <row r="1936" spans="1:14" s="13" customFormat="1" ht="12.75">
      <c r="A1936"/>
      <c r="B1936"/>
      <c r="C1936"/>
      <c r="D1936"/>
      <c r="E1936"/>
      <c r="F1936"/>
      <c r="G1936"/>
      <c r="H1936"/>
      <c r="I1936"/>
      <c r="J1936"/>
      <c r="K1936"/>
      <c r="L1936"/>
      <c r="M1936"/>
      <c r="N1936"/>
    </row>
    <row r="1937" spans="1:14" s="13" customFormat="1" ht="12.75">
      <c r="A1937"/>
      <c r="B1937"/>
      <c r="C1937"/>
      <c r="D1937"/>
      <c r="E1937"/>
      <c r="F1937"/>
      <c r="G1937"/>
      <c r="H1937"/>
      <c r="I1937"/>
      <c r="J1937"/>
      <c r="K1937"/>
      <c r="L1937"/>
      <c r="M1937"/>
      <c r="N1937"/>
    </row>
    <row r="1938" spans="1:14" s="13" customFormat="1" ht="12.75">
      <c r="A1938"/>
      <c r="B1938"/>
      <c r="C1938"/>
      <c r="D1938"/>
      <c r="E1938"/>
      <c r="F1938"/>
      <c r="G1938"/>
      <c r="H1938"/>
      <c r="I1938"/>
      <c r="J1938"/>
      <c r="K1938"/>
      <c r="L1938"/>
      <c r="M1938"/>
      <c r="N1938"/>
    </row>
    <row r="1939" spans="1:14" s="13" customFormat="1" ht="12.75">
      <c r="A1939"/>
      <c r="B1939"/>
      <c r="C1939"/>
      <c r="D1939"/>
      <c r="E1939"/>
      <c r="F1939"/>
      <c r="G1939"/>
      <c r="H1939"/>
      <c r="I1939"/>
      <c r="J1939"/>
      <c r="K1939"/>
      <c r="L1939"/>
      <c r="M1939"/>
      <c r="N1939"/>
    </row>
    <row r="1940" spans="1:14" s="13" customFormat="1" ht="12.75">
      <c r="A1940"/>
      <c r="B1940"/>
      <c r="C1940"/>
      <c r="D1940"/>
      <c r="E1940"/>
      <c r="F1940"/>
      <c r="G1940"/>
      <c r="H1940"/>
      <c r="I1940"/>
      <c r="J1940"/>
      <c r="K1940"/>
      <c r="L1940"/>
      <c r="M1940"/>
      <c r="N1940"/>
    </row>
    <row r="1941" spans="1:14" s="13" customFormat="1" ht="12.75">
      <c r="A1941"/>
      <c r="B1941"/>
      <c r="C1941"/>
      <c r="D1941"/>
      <c r="E1941"/>
      <c r="F1941"/>
      <c r="G1941"/>
      <c r="H1941"/>
      <c r="I1941"/>
      <c r="J1941"/>
      <c r="K1941"/>
      <c r="L1941"/>
      <c r="M1941"/>
      <c r="N1941"/>
    </row>
    <row r="1942" spans="1:14" s="13" customFormat="1" ht="12.75">
      <c r="A1942"/>
      <c r="B1942"/>
      <c r="C1942"/>
      <c r="D1942"/>
      <c r="E1942"/>
      <c r="F1942"/>
      <c r="G1942"/>
      <c r="H1942"/>
      <c r="I1942"/>
      <c r="J1942"/>
      <c r="K1942"/>
      <c r="L1942"/>
      <c r="M1942"/>
      <c r="N1942"/>
    </row>
    <row r="1943" spans="1:14" s="13" customFormat="1" ht="12.75">
      <c r="A1943"/>
      <c r="B1943"/>
      <c r="C1943"/>
      <c r="D1943"/>
      <c r="E1943"/>
      <c r="F1943"/>
      <c r="G1943"/>
      <c r="H1943"/>
      <c r="I1943"/>
      <c r="J1943"/>
      <c r="K1943"/>
      <c r="L1943"/>
      <c r="M1943"/>
      <c r="N1943"/>
    </row>
    <row r="1944" spans="1:14" s="13" customFormat="1" ht="12.75">
      <c r="A1944"/>
      <c r="B1944"/>
      <c r="C1944"/>
      <c r="D1944"/>
      <c r="E1944"/>
      <c r="F1944"/>
      <c r="G1944"/>
      <c r="H1944"/>
      <c r="I1944"/>
      <c r="J1944"/>
      <c r="K1944"/>
      <c r="L1944"/>
      <c r="M1944"/>
      <c r="N1944"/>
    </row>
    <row r="1945" spans="1:14" s="13" customFormat="1" ht="12.75">
      <c r="A1945"/>
      <c r="B1945"/>
      <c r="C1945"/>
      <c r="D1945"/>
      <c r="E1945"/>
      <c r="F1945"/>
      <c r="G1945"/>
      <c r="H1945"/>
      <c r="I1945"/>
      <c r="J1945"/>
      <c r="K1945"/>
      <c r="L1945"/>
      <c r="M1945"/>
      <c r="N1945"/>
    </row>
    <row r="1946" spans="1:14" s="13" customFormat="1" ht="12.75">
      <c r="A1946"/>
      <c r="B1946"/>
      <c r="C1946"/>
      <c r="D1946"/>
      <c r="E1946"/>
      <c r="F1946"/>
      <c r="G1946"/>
      <c r="H1946"/>
      <c r="I1946"/>
      <c r="J1946"/>
      <c r="K1946"/>
      <c r="L1946"/>
      <c r="M1946"/>
      <c r="N1946"/>
    </row>
    <row r="1947" spans="1:14" s="13" customFormat="1" ht="12.75">
      <c r="A1947"/>
      <c r="B1947"/>
      <c r="C1947"/>
      <c r="D1947"/>
      <c r="E1947"/>
      <c r="F1947"/>
      <c r="G1947"/>
      <c r="H1947"/>
      <c r="I1947"/>
      <c r="J1947"/>
      <c r="K1947"/>
      <c r="L1947"/>
      <c r="M1947"/>
      <c r="N1947"/>
    </row>
    <row r="1948" spans="1:14" s="13" customFormat="1" ht="12.75">
      <c r="A1948"/>
      <c r="B1948"/>
      <c r="C1948"/>
      <c r="D1948"/>
      <c r="E1948"/>
      <c r="F1948"/>
      <c r="G1948"/>
      <c r="H1948"/>
      <c r="I1948"/>
      <c r="J1948"/>
      <c r="K1948"/>
      <c r="L1948"/>
      <c r="M1948"/>
      <c r="N1948"/>
    </row>
    <row r="1949" spans="1:14" s="13" customFormat="1" ht="12.75">
      <c r="A1949"/>
      <c r="B1949"/>
      <c r="C1949"/>
      <c r="D1949"/>
      <c r="E1949"/>
      <c r="F1949"/>
      <c r="G1949"/>
      <c r="H1949"/>
      <c r="I1949"/>
      <c r="J1949"/>
      <c r="K1949"/>
      <c r="L1949"/>
      <c r="M1949"/>
      <c r="N1949"/>
    </row>
    <row r="1950" spans="1:14" s="13" customFormat="1" ht="12.75">
      <c r="A1950"/>
      <c r="B1950"/>
      <c r="C1950"/>
      <c r="D1950"/>
      <c r="E1950"/>
      <c r="F1950"/>
      <c r="G1950"/>
      <c r="H1950"/>
      <c r="I1950"/>
      <c r="J1950"/>
      <c r="K1950"/>
      <c r="L1950"/>
      <c r="M1950"/>
      <c r="N1950"/>
    </row>
    <row r="1951" spans="1:14" s="13" customFormat="1" ht="12.75">
      <c r="A1951"/>
      <c r="B1951"/>
      <c r="C1951"/>
      <c r="D1951"/>
      <c r="E1951"/>
      <c r="F1951"/>
      <c r="G1951"/>
      <c r="H1951"/>
      <c r="I1951"/>
      <c r="J1951"/>
      <c r="K1951"/>
      <c r="L1951"/>
      <c r="M1951"/>
      <c r="N1951"/>
    </row>
    <row r="1952" spans="1:14" s="13" customFormat="1" ht="12.75">
      <c r="A1952"/>
      <c r="B1952"/>
      <c r="C1952"/>
      <c r="D1952"/>
      <c r="E1952"/>
      <c r="F1952"/>
      <c r="G1952"/>
      <c r="H1952"/>
      <c r="I1952"/>
      <c r="J1952"/>
      <c r="K1952"/>
      <c r="L1952"/>
      <c r="M1952"/>
      <c r="N1952"/>
    </row>
    <row r="1953" spans="1:14" s="13" customFormat="1" ht="12.75">
      <c r="A1953"/>
      <c r="B1953"/>
      <c r="C1953"/>
      <c r="D1953"/>
      <c r="E1953"/>
      <c r="F1953"/>
      <c r="G1953"/>
      <c r="H1953"/>
      <c r="I1953"/>
      <c r="J1953"/>
      <c r="K1953"/>
      <c r="L1953"/>
      <c r="M1953"/>
      <c r="N1953"/>
    </row>
    <row r="1954" spans="1:14" s="13" customFormat="1" ht="12.75">
      <c r="A1954"/>
      <c r="B1954"/>
      <c r="C1954"/>
      <c r="D1954"/>
      <c r="E1954"/>
      <c r="F1954"/>
      <c r="G1954"/>
      <c r="H1954"/>
      <c r="I1954"/>
      <c r="J1954"/>
      <c r="K1954"/>
      <c r="L1954"/>
      <c r="M1954"/>
      <c r="N1954"/>
    </row>
    <row r="1955" spans="1:14" s="13" customFormat="1" ht="12.75">
      <c r="A1955"/>
      <c r="B1955"/>
      <c r="C1955"/>
      <c r="D1955"/>
      <c r="E1955"/>
      <c r="F1955"/>
      <c r="G1955"/>
      <c r="H1955"/>
      <c r="I1955"/>
      <c r="J1955"/>
      <c r="K1955"/>
      <c r="L1955"/>
      <c r="M1955"/>
      <c r="N1955"/>
    </row>
    <row r="1956" spans="1:14" s="13" customFormat="1" ht="12.75">
      <c r="A1956"/>
      <c r="B1956"/>
      <c r="C1956"/>
      <c r="D1956"/>
      <c r="E1956"/>
      <c r="F1956"/>
      <c r="G1956"/>
      <c r="H1956"/>
      <c r="I1956"/>
      <c r="J1956"/>
      <c r="K1956"/>
      <c r="L1956"/>
      <c r="M1956"/>
      <c r="N1956"/>
    </row>
    <row r="1957" spans="1:14" s="13" customFormat="1" ht="12.75">
      <c r="A1957"/>
      <c r="B1957"/>
      <c r="C1957"/>
      <c r="D1957"/>
      <c r="E1957"/>
      <c r="F1957"/>
      <c r="G1957"/>
      <c r="H1957"/>
      <c r="I1957"/>
      <c r="J1957"/>
      <c r="K1957"/>
      <c r="L1957"/>
      <c r="M1957"/>
      <c r="N1957"/>
    </row>
    <row r="1958" spans="1:14" s="13" customFormat="1" ht="12.75">
      <c r="A1958"/>
      <c r="B1958"/>
      <c r="C1958"/>
      <c r="D1958"/>
      <c r="E1958"/>
      <c r="F1958"/>
      <c r="G1958"/>
      <c r="H1958"/>
      <c r="I1958"/>
      <c r="J1958"/>
      <c r="K1958"/>
      <c r="L1958"/>
      <c r="M1958"/>
      <c r="N1958"/>
    </row>
    <row r="1959" spans="1:14" s="13" customFormat="1" ht="12.75">
      <c r="A1959"/>
      <c r="B1959"/>
      <c r="C1959"/>
      <c r="D1959"/>
      <c r="E1959"/>
      <c r="F1959"/>
      <c r="G1959"/>
      <c r="H1959"/>
      <c r="I1959"/>
      <c r="J1959"/>
      <c r="K1959"/>
      <c r="L1959"/>
      <c r="M1959"/>
      <c r="N1959"/>
    </row>
    <row r="1960" spans="1:14" s="13" customFormat="1" ht="12.75">
      <c r="A1960"/>
      <c r="B1960"/>
      <c r="C1960"/>
      <c r="D1960"/>
      <c r="E1960"/>
      <c r="F1960"/>
      <c r="G1960"/>
      <c r="H1960"/>
      <c r="I1960"/>
      <c r="J1960"/>
      <c r="K1960"/>
      <c r="L1960"/>
      <c r="M1960"/>
      <c r="N1960"/>
    </row>
    <row r="1961" spans="1:14" s="13" customFormat="1" ht="12.75">
      <c r="A1961"/>
      <c r="B1961"/>
      <c r="C1961"/>
      <c r="D1961"/>
      <c r="E1961"/>
      <c r="F1961"/>
      <c r="G1961"/>
      <c r="H1961"/>
      <c r="I1961"/>
      <c r="J1961"/>
      <c r="K1961"/>
      <c r="L1961"/>
      <c r="M1961"/>
      <c r="N1961"/>
    </row>
    <row r="1962" spans="1:14" s="13" customFormat="1" ht="12.75">
      <c r="A1962"/>
      <c r="B1962"/>
      <c r="C1962"/>
      <c r="D1962"/>
      <c r="E1962"/>
      <c r="F1962"/>
      <c r="G1962"/>
      <c r="H1962"/>
      <c r="I1962"/>
      <c r="J1962"/>
      <c r="K1962"/>
      <c r="L1962"/>
      <c r="M1962"/>
      <c r="N1962"/>
    </row>
    <row r="1963" spans="1:14" s="13" customFormat="1" ht="12.75">
      <c r="A1963"/>
      <c r="B1963"/>
      <c r="C1963"/>
      <c r="D1963"/>
      <c r="E1963"/>
      <c r="F1963"/>
      <c r="G1963"/>
      <c r="H1963"/>
      <c r="I1963"/>
      <c r="J1963"/>
      <c r="K1963"/>
      <c r="L1963"/>
      <c r="M1963"/>
      <c r="N1963"/>
    </row>
    <row r="1964" spans="1:14" s="13" customFormat="1" ht="12.75">
      <c r="A1964"/>
      <c r="B1964"/>
      <c r="C1964"/>
      <c r="D1964"/>
      <c r="E1964"/>
      <c r="F1964"/>
      <c r="G1964"/>
      <c r="H1964"/>
      <c r="I1964"/>
      <c r="J1964"/>
      <c r="K1964"/>
      <c r="L1964"/>
      <c r="M1964"/>
      <c r="N1964"/>
    </row>
    <row r="1965" spans="1:14" s="13" customFormat="1" ht="12.75">
      <c r="A1965"/>
      <c r="B1965"/>
      <c r="C1965"/>
      <c r="D1965"/>
      <c r="E1965"/>
      <c r="F1965"/>
      <c r="G1965"/>
      <c r="H1965"/>
      <c r="I1965"/>
      <c r="J1965"/>
      <c r="K1965"/>
      <c r="L1965"/>
      <c r="M1965"/>
      <c r="N1965"/>
    </row>
    <row r="1966" spans="1:14" s="13" customFormat="1" ht="12.75">
      <c r="A1966"/>
      <c r="B1966"/>
      <c r="C1966"/>
      <c r="D1966"/>
      <c r="E1966"/>
      <c r="F1966"/>
      <c r="G1966"/>
      <c r="H1966"/>
      <c r="I1966"/>
      <c r="J1966"/>
      <c r="K1966"/>
      <c r="L1966"/>
      <c r="M1966"/>
      <c r="N1966"/>
    </row>
    <row r="1967" spans="1:14" s="13" customFormat="1" ht="12.75">
      <c r="A1967"/>
      <c r="B1967"/>
      <c r="C1967"/>
      <c r="D1967"/>
      <c r="E1967"/>
      <c r="F1967"/>
      <c r="G1967"/>
      <c r="H1967"/>
      <c r="I1967"/>
      <c r="J1967"/>
      <c r="K1967"/>
      <c r="L1967"/>
      <c r="M1967"/>
      <c r="N1967"/>
    </row>
    <row r="1968" spans="1:14" s="13" customFormat="1" ht="12.75">
      <c r="A1968"/>
      <c r="B1968"/>
      <c r="C1968"/>
      <c r="D1968"/>
      <c r="E1968"/>
      <c r="F1968"/>
      <c r="G1968"/>
      <c r="H1968"/>
      <c r="I1968"/>
      <c r="J1968"/>
      <c r="K1968"/>
      <c r="L1968"/>
      <c r="M1968"/>
      <c r="N1968"/>
    </row>
    <row r="1969" spans="1:14" s="13" customFormat="1" ht="12.75">
      <c r="A1969"/>
      <c r="B1969"/>
      <c r="C1969"/>
      <c r="D1969"/>
      <c r="E1969"/>
      <c r="F1969"/>
      <c r="G1969"/>
      <c r="H1969"/>
      <c r="I1969"/>
      <c r="J1969"/>
      <c r="K1969"/>
      <c r="L1969"/>
      <c r="M1969"/>
      <c r="N1969"/>
    </row>
    <row r="1970" spans="1:14" s="13" customFormat="1" ht="12.75">
      <c r="A1970"/>
      <c r="B1970"/>
      <c r="C1970"/>
      <c r="D1970"/>
      <c r="E1970"/>
      <c r="F1970"/>
      <c r="G1970"/>
      <c r="H1970"/>
      <c r="I1970"/>
      <c r="J1970"/>
      <c r="K1970"/>
      <c r="L1970"/>
      <c r="M1970"/>
      <c r="N1970"/>
    </row>
    <row r="1971" spans="1:14" s="13" customFormat="1" ht="12.75">
      <c r="A1971"/>
      <c r="B1971"/>
      <c r="C1971"/>
      <c r="D1971"/>
      <c r="E1971"/>
      <c r="F1971"/>
      <c r="G1971"/>
      <c r="H1971"/>
      <c r="I1971"/>
      <c r="J1971"/>
      <c r="K1971"/>
      <c r="L1971"/>
      <c r="M1971"/>
      <c r="N1971"/>
    </row>
    <row r="1972" spans="1:14" s="13" customFormat="1" ht="12.75">
      <c r="A1972"/>
      <c r="B1972"/>
      <c r="C1972"/>
      <c r="D1972"/>
      <c r="E1972"/>
      <c r="F1972"/>
      <c r="G1972"/>
      <c r="H1972"/>
      <c r="I1972"/>
      <c r="J1972"/>
      <c r="K1972"/>
      <c r="L1972"/>
      <c r="M1972"/>
      <c r="N1972"/>
    </row>
    <row r="1973" spans="1:14" s="13" customFormat="1" ht="12.75">
      <c r="A1973"/>
      <c r="B1973"/>
      <c r="C1973"/>
      <c r="D1973"/>
      <c r="E1973"/>
      <c r="F1973"/>
      <c r="G1973"/>
      <c r="H1973"/>
      <c r="I1973"/>
      <c r="J1973"/>
      <c r="K1973"/>
      <c r="L1973"/>
      <c r="M1973"/>
      <c r="N1973"/>
    </row>
    <row r="1974" spans="1:14" s="13" customFormat="1" ht="12.75">
      <c r="A1974"/>
      <c r="B1974"/>
      <c r="C1974"/>
      <c r="D1974"/>
      <c r="E1974"/>
      <c r="F1974"/>
      <c r="G1974"/>
      <c r="H1974"/>
      <c r="I1974"/>
      <c r="J1974"/>
      <c r="K1974"/>
      <c r="L1974"/>
      <c r="M1974"/>
      <c r="N1974"/>
    </row>
    <row r="1975" spans="1:14" s="13" customFormat="1" ht="12.75">
      <c r="A1975"/>
      <c r="B1975"/>
      <c r="C1975"/>
      <c r="D1975"/>
      <c r="E1975"/>
      <c r="F1975"/>
      <c r="G1975"/>
      <c r="H1975"/>
      <c r="I1975"/>
      <c r="J1975"/>
      <c r="K1975"/>
      <c r="L1975"/>
      <c r="M1975"/>
      <c r="N1975"/>
    </row>
    <row r="1976" spans="1:14" s="13" customFormat="1" ht="12.75">
      <c r="A1976"/>
      <c r="B1976"/>
      <c r="C1976"/>
      <c r="D1976"/>
      <c r="E1976"/>
      <c r="F1976"/>
      <c r="G1976"/>
      <c r="H1976"/>
      <c r="I1976"/>
      <c r="J1976"/>
      <c r="K1976"/>
      <c r="L1976"/>
      <c r="M1976"/>
      <c r="N1976"/>
    </row>
    <row r="1977" spans="1:14" s="13" customFormat="1" ht="12.75">
      <c r="A1977"/>
      <c r="B1977"/>
      <c r="C1977"/>
      <c r="D1977"/>
      <c r="E1977"/>
      <c r="F1977"/>
      <c r="G1977"/>
      <c r="H1977"/>
      <c r="I1977"/>
      <c r="J1977"/>
      <c r="K1977"/>
      <c r="L1977"/>
      <c r="M1977"/>
      <c r="N1977"/>
    </row>
    <row r="1978" spans="1:14" s="13" customFormat="1" ht="12.75">
      <c r="A1978"/>
      <c r="B1978"/>
      <c r="C1978"/>
      <c r="D1978"/>
      <c r="E1978"/>
      <c r="F1978"/>
      <c r="G1978"/>
      <c r="H1978"/>
      <c r="I1978"/>
      <c r="J1978"/>
      <c r="K1978"/>
      <c r="L1978"/>
      <c r="M1978"/>
      <c r="N1978"/>
    </row>
    <row r="1979" spans="1:14" s="13" customFormat="1" ht="12.75">
      <c r="A1979"/>
      <c r="B1979"/>
      <c r="C1979"/>
      <c r="D1979"/>
      <c r="E1979"/>
      <c r="F1979"/>
      <c r="G1979"/>
      <c r="H1979"/>
      <c r="I1979"/>
      <c r="J1979"/>
      <c r="K1979"/>
      <c r="L1979"/>
      <c r="M1979"/>
      <c r="N1979"/>
    </row>
    <row r="1980" spans="1:14" s="13" customFormat="1" ht="12.75">
      <c r="A1980"/>
      <c r="B1980"/>
      <c r="C1980"/>
      <c r="D1980"/>
      <c r="E1980"/>
      <c r="F1980"/>
      <c r="G1980"/>
      <c r="H1980"/>
      <c r="I1980"/>
      <c r="J1980"/>
      <c r="K1980"/>
      <c r="L1980"/>
      <c r="M1980"/>
      <c r="N1980"/>
    </row>
    <row r="1981" spans="1:14" s="13" customFormat="1" ht="12.75">
      <c r="A1981"/>
      <c r="B1981"/>
      <c r="C1981"/>
      <c r="D1981"/>
      <c r="E1981"/>
      <c r="F1981"/>
      <c r="G1981"/>
      <c r="H1981"/>
      <c r="I1981"/>
      <c r="J1981"/>
      <c r="K1981"/>
      <c r="L1981"/>
      <c r="M1981"/>
      <c r="N1981"/>
    </row>
    <row r="1982" spans="1:14" s="13" customFormat="1" ht="12.75">
      <c r="A1982"/>
      <c r="B1982"/>
      <c r="C1982"/>
      <c r="D1982"/>
      <c r="E1982"/>
      <c r="F1982"/>
      <c r="G1982"/>
      <c r="H1982"/>
      <c r="I1982"/>
      <c r="J1982"/>
      <c r="K1982"/>
      <c r="L1982"/>
      <c r="M1982"/>
      <c r="N1982"/>
    </row>
    <row r="1983" spans="1:14" s="13" customFormat="1" ht="12.75">
      <c r="A1983"/>
      <c r="B1983"/>
      <c r="C1983"/>
      <c r="D1983"/>
      <c r="E1983"/>
      <c r="F1983"/>
      <c r="G1983"/>
      <c r="H1983"/>
      <c r="I1983"/>
      <c r="J1983"/>
      <c r="K1983"/>
      <c r="L1983"/>
      <c r="M1983"/>
      <c r="N1983"/>
    </row>
    <row r="1984" spans="1:14" s="13" customFormat="1" ht="12.75">
      <c r="A1984"/>
      <c r="B1984"/>
      <c r="C1984"/>
      <c r="D1984"/>
      <c r="E1984"/>
      <c r="F1984"/>
      <c r="G1984"/>
      <c r="H1984"/>
      <c r="I1984"/>
      <c r="J1984"/>
      <c r="K1984"/>
      <c r="L1984"/>
      <c r="M1984"/>
      <c r="N1984"/>
    </row>
    <row r="1985" spans="1:14" s="13" customFormat="1" ht="12.75">
      <c r="A1985"/>
      <c r="B1985"/>
      <c r="C1985"/>
      <c r="D1985"/>
      <c r="E1985"/>
      <c r="F1985"/>
      <c r="G1985"/>
      <c r="H1985"/>
      <c r="I1985"/>
      <c r="J1985"/>
      <c r="K1985"/>
      <c r="L1985"/>
      <c r="M1985"/>
      <c r="N1985"/>
    </row>
    <row r="1986" spans="1:14" s="13" customFormat="1" ht="12.75">
      <c r="A1986"/>
      <c r="B1986"/>
      <c r="C1986"/>
      <c r="D1986"/>
      <c r="E1986"/>
      <c r="F1986"/>
      <c r="G1986"/>
      <c r="H1986"/>
      <c r="I1986"/>
      <c r="J1986"/>
      <c r="K1986"/>
      <c r="L1986"/>
      <c r="M1986"/>
      <c r="N1986"/>
    </row>
    <row r="1987" spans="1:14" s="13" customFormat="1" ht="12.75">
      <c r="A1987"/>
      <c r="B1987"/>
      <c r="C1987"/>
      <c r="D1987"/>
      <c r="E1987"/>
      <c r="F1987"/>
      <c r="G1987"/>
      <c r="H1987"/>
      <c r="I1987"/>
      <c r="J1987"/>
      <c r="K1987"/>
      <c r="L1987"/>
      <c r="M1987"/>
      <c r="N1987"/>
    </row>
    <row r="1988" spans="1:14" s="13" customFormat="1" ht="12.75">
      <c r="A1988"/>
      <c r="B1988"/>
      <c r="C1988"/>
      <c r="D1988"/>
      <c r="E1988"/>
      <c r="F1988"/>
      <c r="G1988"/>
      <c r="H1988"/>
      <c r="I1988"/>
      <c r="J1988"/>
      <c r="K1988"/>
      <c r="L1988"/>
      <c r="M1988"/>
      <c r="N1988"/>
    </row>
    <row r="1989" spans="1:14" s="13" customFormat="1" ht="12.75">
      <c r="A1989"/>
      <c r="B1989"/>
      <c r="C1989"/>
      <c r="D1989"/>
      <c r="E1989"/>
      <c r="F1989"/>
      <c r="G1989"/>
      <c r="H1989"/>
      <c r="I1989"/>
      <c r="J1989"/>
      <c r="K1989"/>
      <c r="L1989"/>
      <c r="M1989"/>
      <c r="N1989"/>
    </row>
    <row r="1990" spans="1:14" s="13" customFormat="1" ht="12.75">
      <c r="A1990"/>
      <c r="B1990"/>
      <c r="C1990"/>
      <c r="D1990"/>
      <c r="E1990"/>
      <c r="F1990"/>
      <c r="G1990"/>
      <c r="H1990"/>
      <c r="I1990"/>
      <c r="J1990"/>
      <c r="K1990"/>
      <c r="L1990"/>
      <c r="M1990"/>
      <c r="N1990"/>
    </row>
    <row r="1991" spans="1:14" s="13" customFormat="1" ht="12.75">
      <c r="A1991"/>
      <c r="B1991"/>
      <c r="C1991"/>
      <c r="D1991"/>
      <c r="E1991"/>
      <c r="F1991"/>
      <c r="G1991"/>
      <c r="H1991"/>
      <c r="I1991"/>
      <c r="J1991"/>
      <c r="K1991"/>
      <c r="L1991"/>
      <c r="M1991"/>
      <c r="N1991"/>
    </row>
    <row r="1992" spans="1:14" s="13" customFormat="1" ht="12.75">
      <c r="A1992"/>
      <c r="B1992"/>
      <c r="C1992"/>
      <c r="D1992"/>
      <c r="E1992"/>
      <c r="F1992"/>
      <c r="G1992"/>
      <c r="H1992"/>
      <c r="I1992"/>
      <c r="J1992"/>
      <c r="K1992"/>
      <c r="L1992"/>
      <c r="M1992"/>
      <c r="N1992"/>
    </row>
    <row r="1993" spans="1:14" s="13" customFormat="1" ht="12.75">
      <c r="A1993"/>
      <c r="B1993"/>
      <c r="C1993"/>
      <c r="D1993"/>
      <c r="E1993"/>
      <c r="F1993"/>
      <c r="G1993"/>
      <c r="H1993"/>
      <c r="I1993"/>
      <c r="J1993"/>
      <c r="K1993"/>
      <c r="L1993"/>
      <c r="M1993"/>
      <c r="N1993"/>
    </row>
    <row r="1994" spans="1:14" s="13" customFormat="1" ht="12.75">
      <c r="A1994"/>
      <c r="B1994"/>
      <c r="C1994"/>
      <c r="D1994"/>
      <c r="E1994"/>
      <c r="F1994"/>
      <c r="G1994"/>
      <c r="H1994"/>
      <c r="I1994"/>
      <c r="J1994"/>
      <c r="K1994"/>
      <c r="L1994"/>
      <c r="M1994"/>
      <c r="N1994"/>
    </row>
    <row r="1995" spans="1:14" s="13" customFormat="1" ht="12.75">
      <c r="A1995"/>
      <c r="B1995"/>
      <c r="C1995"/>
      <c r="D1995"/>
      <c r="E1995"/>
      <c r="F1995"/>
      <c r="G1995"/>
      <c r="H1995"/>
      <c r="I1995"/>
      <c r="J1995"/>
      <c r="K1995"/>
      <c r="L1995"/>
      <c r="M1995"/>
      <c r="N1995"/>
    </row>
    <row r="1996" spans="1:14" s="13" customFormat="1" ht="12.75">
      <c r="A1996"/>
      <c r="B1996"/>
      <c r="C1996"/>
      <c r="D1996"/>
      <c r="E1996"/>
      <c r="F1996"/>
      <c r="G1996"/>
      <c r="H1996"/>
      <c r="I1996"/>
      <c r="J1996"/>
      <c r="K1996"/>
      <c r="L1996"/>
      <c r="M1996"/>
      <c r="N1996"/>
    </row>
    <row r="1997" spans="1:14" s="13" customFormat="1" ht="12.75">
      <c r="A1997"/>
      <c r="B1997"/>
      <c r="C1997"/>
      <c r="D1997"/>
      <c r="E1997"/>
      <c r="F1997"/>
      <c r="G1997"/>
      <c r="H1997"/>
      <c r="I1997"/>
      <c r="J1997"/>
      <c r="K1997"/>
      <c r="L1997"/>
      <c r="M1997"/>
      <c r="N1997"/>
    </row>
    <row r="1998" spans="1:14" s="13" customFormat="1" ht="12.75">
      <c r="A1998"/>
      <c r="B1998"/>
      <c r="C1998"/>
      <c r="D1998"/>
      <c r="E1998"/>
      <c r="F1998"/>
      <c r="G1998"/>
      <c r="H1998"/>
      <c r="I1998"/>
      <c r="J1998"/>
      <c r="K1998"/>
      <c r="L1998"/>
      <c r="M1998"/>
      <c r="N1998"/>
    </row>
    <row r="1999" spans="1:14" s="13" customFormat="1" ht="12.75">
      <c r="A1999"/>
      <c r="B1999"/>
      <c r="C1999"/>
      <c r="D1999"/>
      <c r="E1999"/>
      <c r="F1999"/>
      <c r="G1999"/>
      <c r="H1999"/>
      <c r="I1999"/>
      <c r="J1999"/>
      <c r="K1999"/>
      <c r="L1999"/>
      <c r="M1999"/>
      <c r="N1999"/>
    </row>
    <row r="2000" spans="1:14" s="13" customFormat="1" ht="12.75">
      <c r="A2000"/>
      <c r="B2000"/>
      <c r="C2000"/>
      <c r="D2000"/>
      <c r="E2000"/>
      <c r="F2000"/>
      <c r="G2000"/>
      <c r="H2000"/>
      <c r="I2000"/>
      <c r="J2000"/>
      <c r="K2000"/>
      <c r="L2000"/>
      <c r="M2000"/>
      <c r="N2000"/>
    </row>
    <row r="2001" spans="1:14" s="13" customFormat="1" ht="12.75">
      <c r="A2001"/>
      <c r="B2001"/>
      <c r="C2001"/>
      <c r="D2001"/>
      <c r="E2001"/>
      <c r="F2001"/>
      <c r="G2001"/>
      <c r="H2001"/>
      <c r="I2001"/>
      <c r="J2001"/>
      <c r="K2001"/>
      <c r="L2001"/>
      <c r="M2001"/>
      <c r="N2001"/>
    </row>
    <row r="2002" spans="1:14" s="13" customFormat="1" ht="12.75">
      <c r="A2002"/>
      <c r="B2002"/>
      <c r="C2002"/>
      <c r="D2002"/>
      <c r="E2002"/>
      <c r="F2002"/>
      <c r="G2002"/>
      <c r="H2002"/>
      <c r="I2002"/>
      <c r="J2002"/>
      <c r="K2002"/>
      <c r="L2002"/>
      <c r="M2002"/>
      <c r="N2002"/>
    </row>
    <row r="2003" spans="1:14" s="13" customFormat="1" ht="12.75">
      <c r="A2003"/>
      <c r="B2003"/>
      <c r="C2003"/>
      <c r="D2003"/>
      <c r="E2003"/>
      <c r="F2003"/>
      <c r="G2003"/>
      <c r="H2003"/>
      <c r="I2003"/>
      <c r="J2003"/>
      <c r="K2003"/>
      <c r="L2003"/>
      <c r="M2003"/>
      <c r="N2003"/>
    </row>
    <row r="2004" spans="1:14" s="13" customFormat="1" ht="12.75">
      <c r="A2004"/>
      <c r="B2004"/>
      <c r="C2004"/>
      <c r="D2004"/>
      <c r="E2004"/>
      <c r="F2004"/>
      <c r="G2004"/>
      <c r="H2004"/>
      <c r="I2004"/>
      <c r="J2004"/>
      <c r="K2004"/>
      <c r="L2004"/>
      <c r="M2004"/>
      <c r="N2004"/>
    </row>
    <row r="2005" spans="1:14" s="13" customFormat="1" ht="12.75">
      <c r="A2005"/>
      <c r="B2005"/>
      <c r="C2005"/>
      <c r="D2005"/>
      <c r="E2005"/>
      <c r="F2005"/>
      <c r="G2005"/>
      <c r="H2005"/>
      <c r="I2005"/>
      <c r="J2005"/>
      <c r="K2005"/>
      <c r="L2005"/>
      <c r="M2005"/>
      <c r="N2005"/>
    </row>
    <row r="2006" spans="1:14" s="13" customFormat="1" ht="12.75">
      <c r="A2006"/>
      <c r="B2006"/>
      <c r="C2006"/>
      <c r="D2006"/>
      <c r="E2006"/>
      <c r="F2006"/>
      <c r="G2006"/>
      <c r="H2006"/>
      <c r="I2006"/>
      <c r="J2006"/>
      <c r="K2006"/>
      <c r="L2006"/>
      <c r="M2006"/>
      <c r="N2006"/>
    </row>
    <row r="2007" spans="1:14" s="13" customFormat="1" ht="12.75">
      <c r="A2007"/>
      <c r="B2007"/>
      <c r="C2007"/>
      <c r="D2007"/>
      <c r="E2007"/>
      <c r="F2007"/>
      <c r="G2007"/>
      <c r="H2007"/>
      <c r="I2007"/>
      <c r="J2007"/>
      <c r="K2007"/>
      <c r="L2007"/>
      <c r="M2007"/>
      <c r="N2007"/>
    </row>
    <row r="2008" spans="1:14" s="13" customFormat="1" ht="12.75">
      <c r="A2008"/>
      <c r="B2008"/>
      <c r="C2008"/>
      <c r="D2008"/>
      <c r="E2008"/>
      <c r="F2008"/>
      <c r="G2008"/>
      <c r="H2008"/>
      <c r="I2008"/>
      <c r="J2008"/>
      <c r="K2008"/>
      <c r="L2008"/>
      <c r="M2008"/>
      <c r="N2008"/>
    </row>
    <row r="2009" spans="1:14" s="13" customFormat="1" ht="12.75">
      <c r="A2009"/>
      <c r="B2009"/>
      <c r="C2009"/>
      <c r="D2009"/>
      <c r="E2009"/>
      <c r="F2009"/>
      <c r="G2009"/>
      <c r="H2009"/>
      <c r="I2009"/>
      <c r="J2009"/>
      <c r="K2009"/>
      <c r="L2009"/>
      <c r="M2009"/>
      <c r="N2009"/>
    </row>
    <row r="2010" spans="1:14" s="13" customFormat="1" ht="12.75">
      <c r="A2010"/>
      <c r="B2010"/>
      <c r="C2010"/>
      <c r="D2010"/>
      <c r="E2010"/>
      <c r="F2010"/>
      <c r="G2010"/>
      <c r="H2010"/>
      <c r="I2010"/>
      <c r="J2010"/>
      <c r="K2010"/>
      <c r="L2010"/>
      <c r="M2010"/>
      <c r="N2010"/>
    </row>
    <row r="2011" spans="1:14" s="13" customFormat="1" ht="12.75">
      <c r="A2011"/>
      <c r="B2011"/>
      <c r="C2011"/>
      <c r="D2011"/>
      <c r="E2011"/>
      <c r="F2011"/>
      <c r="G2011"/>
      <c r="H2011"/>
      <c r="I2011"/>
      <c r="J2011"/>
      <c r="K2011"/>
      <c r="L2011"/>
      <c r="M2011"/>
      <c r="N2011"/>
    </row>
    <row r="2012" spans="1:14" s="13" customFormat="1" ht="12.75">
      <c r="A2012"/>
      <c r="B2012"/>
      <c r="C2012"/>
      <c r="D2012"/>
      <c r="E2012"/>
      <c r="F2012"/>
      <c r="G2012"/>
      <c r="H2012"/>
      <c r="I2012"/>
      <c r="J2012"/>
      <c r="K2012"/>
      <c r="L2012"/>
      <c r="M2012"/>
      <c r="N2012"/>
    </row>
    <row r="2013" spans="1:14" s="13" customFormat="1" ht="12.75">
      <c r="A2013"/>
      <c r="B2013"/>
      <c r="C2013"/>
      <c r="D2013"/>
      <c r="E2013"/>
      <c r="F2013"/>
      <c r="G2013"/>
      <c r="H2013"/>
      <c r="I2013"/>
      <c r="J2013"/>
      <c r="K2013"/>
      <c r="L2013"/>
      <c r="M2013"/>
      <c r="N2013"/>
    </row>
    <row r="2014" spans="1:14" s="13" customFormat="1" ht="12.75">
      <c r="A2014"/>
      <c r="B2014"/>
      <c r="C2014"/>
      <c r="D2014"/>
      <c r="E2014"/>
      <c r="F2014"/>
      <c r="G2014"/>
      <c r="H2014"/>
      <c r="I2014"/>
      <c r="J2014"/>
      <c r="K2014"/>
      <c r="L2014"/>
      <c r="M2014"/>
      <c r="N2014"/>
    </row>
    <row r="2015" spans="1:14" s="13" customFormat="1" ht="12.75">
      <c r="A2015"/>
      <c r="B2015"/>
      <c r="C2015"/>
      <c r="D2015"/>
      <c r="E2015"/>
      <c r="F2015"/>
      <c r="G2015"/>
      <c r="H2015"/>
      <c r="I2015"/>
      <c r="J2015"/>
      <c r="K2015"/>
      <c r="L2015"/>
      <c r="M2015"/>
      <c r="N2015"/>
    </row>
    <row r="2016" spans="1:14" s="13" customFormat="1" ht="12.75">
      <c r="A2016"/>
      <c r="B2016"/>
      <c r="C2016"/>
      <c r="D2016"/>
      <c r="E2016"/>
      <c r="F2016"/>
      <c r="G2016"/>
      <c r="H2016"/>
      <c r="I2016"/>
      <c r="J2016"/>
      <c r="K2016"/>
      <c r="L2016"/>
      <c r="M2016"/>
      <c r="N2016"/>
    </row>
    <row r="2017" spans="1:14" s="13" customFormat="1" ht="12.75">
      <c r="A2017"/>
      <c r="B2017"/>
      <c r="C2017"/>
      <c r="D2017"/>
      <c r="E2017"/>
      <c r="F2017"/>
      <c r="G2017"/>
      <c r="H2017"/>
      <c r="I2017"/>
      <c r="J2017"/>
      <c r="K2017"/>
      <c r="L2017"/>
      <c r="M2017"/>
      <c r="N2017"/>
    </row>
    <row r="2018" spans="1:14" s="13" customFormat="1" ht="12.75">
      <c r="A2018"/>
      <c r="B2018"/>
      <c r="C2018"/>
      <c r="D2018"/>
      <c r="E2018"/>
      <c r="F2018"/>
      <c r="G2018"/>
      <c r="H2018"/>
      <c r="I2018"/>
      <c r="J2018"/>
      <c r="K2018"/>
      <c r="L2018"/>
      <c r="M2018"/>
      <c r="N2018"/>
    </row>
    <row r="2019" spans="1:14" s="13" customFormat="1" ht="12.75">
      <c r="A2019"/>
      <c r="B2019"/>
      <c r="C2019"/>
      <c r="D2019"/>
      <c r="E2019"/>
      <c r="F2019"/>
      <c r="G2019"/>
      <c r="H2019"/>
      <c r="I2019"/>
      <c r="J2019"/>
      <c r="K2019"/>
      <c r="L2019"/>
      <c r="M2019"/>
      <c r="N2019"/>
    </row>
    <row r="2020" spans="1:14" s="13" customFormat="1" ht="12.75">
      <c r="A2020"/>
      <c r="B2020"/>
      <c r="C2020"/>
      <c r="D2020"/>
      <c r="E2020"/>
      <c r="F2020"/>
      <c r="G2020"/>
      <c r="H2020"/>
      <c r="I2020"/>
      <c r="J2020"/>
      <c r="K2020"/>
      <c r="L2020"/>
      <c r="M2020"/>
      <c r="N2020"/>
    </row>
    <row r="2021" spans="1:14" s="13" customFormat="1" ht="12.75">
      <c r="A2021"/>
      <c r="B2021"/>
      <c r="C2021"/>
      <c r="D2021"/>
      <c r="E2021"/>
      <c r="F2021"/>
      <c r="G2021"/>
      <c r="H2021"/>
      <c r="I2021"/>
      <c r="J2021"/>
      <c r="K2021"/>
      <c r="L2021"/>
      <c r="M2021"/>
      <c r="N2021"/>
    </row>
    <row r="2022" spans="1:14" s="13" customFormat="1" ht="12.75">
      <c r="A2022"/>
      <c r="B2022"/>
      <c r="C2022"/>
      <c r="D2022"/>
      <c r="E2022"/>
      <c r="F2022"/>
      <c r="G2022"/>
      <c r="H2022"/>
      <c r="I2022"/>
      <c r="J2022"/>
      <c r="K2022"/>
      <c r="L2022"/>
      <c r="M2022"/>
      <c r="N2022"/>
    </row>
    <row r="2023" spans="1:14" s="13" customFormat="1" ht="12.75">
      <c r="A2023"/>
      <c r="B2023"/>
      <c r="C2023"/>
      <c r="D2023"/>
      <c r="E2023"/>
      <c r="F2023"/>
      <c r="G2023"/>
      <c r="H2023"/>
      <c r="I2023"/>
      <c r="J2023"/>
      <c r="K2023"/>
      <c r="L2023"/>
      <c r="M2023"/>
      <c r="N2023"/>
    </row>
    <row r="2024" spans="1:14" s="13" customFormat="1" ht="12.75">
      <c r="A2024"/>
      <c r="B2024"/>
      <c r="C2024"/>
      <c r="D2024"/>
      <c r="E2024"/>
      <c r="F2024"/>
      <c r="G2024"/>
      <c r="H2024"/>
      <c r="I2024"/>
      <c r="J2024"/>
      <c r="K2024"/>
      <c r="L2024"/>
      <c r="M2024"/>
      <c r="N2024"/>
    </row>
    <row r="2025" spans="1:14" s="13" customFormat="1" ht="12.75">
      <c r="A2025"/>
      <c r="B2025"/>
      <c r="C2025"/>
      <c r="D2025"/>
      <c r="E2025"/>
      <c r="F2025"/>
      <c r="G2025"/>
      <c r="H2025"/>
      <c r="I2025"/>
      <c r="J2025"/>
      <c r="K2025"/>
      <c r="L2025"/>
      <c r="M2025"/>
      <c r="N2025"/>
    </row>
    <row r="2026" spans="1:14" s="13" customFormat="1" ht="12.75">
      <c r="A2026"/>
      <c r="B2026"/>
      <c r="C2026"/>
      <c r="D2026"/>
      <c r="E2026"/>
      <c r="F2026"/>
      <c r="G2026"/>
      <c r="H2026"/>
      <c r="I2026"/>
      <c r="J2026"/>
      <c r="K2026"/>
      <c r="L2026"/>
      <c r="M2026"/>
      <c r="N2026"/>
    </row>
    <row r="2027" spans="1:14" s="13" customFormat="1" ht="12.75">
      <c r="A2027"/>
      <c r="B2027"/>
      <c r="C2027"/>
      <c r="D2027"/>
      <c r="E2027"/>
      <c r="F2027"/>
      <c r="G2027"/>
      <c r="H2027"/>
      <c r="I2027"/>
      <c r="J2027"/>
      <c r="K2027"/>
      <c r="L2027"/>
      <c r="M2027"/>
      <c r="N2027"/>
    </row>
    <row r="2028" spans="1:14" s="13" customFormat="1" ht="12.75">
      <c r="A2028"/>
      <c r="B2028"/>
      <c r="C2028"/>
      <c r="D2028"/>
      <c r="E2028"/>
      <c r="F2028"/>
      <c r="G2028"/>
      <c r="H2028"/>
      <c r="I2028"/>
      <c r="J2028"/>
      <c r="K2028"/>
      <c r="L2028"/>
      <c r="M2028"/>
      <c r="N2028"/>
    </row>
    <row r="2029" spans="1:14" s="13" customFormat="1" ht="12.75">
      <c r="A2029"/>
      <c r="B2029"/>
      <c r="C2029"/>
      <c r="D2029"/>
      <c r="E2029"/>
      <c r="F2029"/>
      <c r="G2029"/>
      <c r="H2029"/>
      <c r="I2029"/>
      <c r="J2029"/>
      <c r="K2029"/>
      <c r="L2029"/>
      <c r="M2029"/>
      <c r="N2029"/>
    </row>
    <row r="2030" spans="1:14" s="13" customFormat="1" ht="12.75">
      <c r="A2030"/>
      <c r="B2030"/>
      <c r="C2030"/>
      <c r="D2030"/>
      <c r="E2030"/>
      <c r="F2030"/>
      <c r="G2030"/>
      <c r="H2030"/>
      <c r="I2030"/>
      <c r="J2030"/>
      <c r="K2030"/>
      <c r="L2030"/>
      <c r="M2030"/>
      <c r="N2030"/>
    </row>
    <row r="2031" spans="1:14" s="13" customFormat="1" ht="12.75">
      <c r="A2031"/>
      <c r="B2031"/>
      <c r="C2031"/>
      <c r="D2031"/>
      <c r="E2031"/>
      <c r="F2031"/>
      <c r="G2031"/>
      <c r="H2031"/>
      <c r="I2031"/>
      <c r="J2031"/>
      <c r="K2031"/>
      <c r="L2031"/>
      <c r="M2031"/>
      <c r="N2031"/>
    </row>
    <row r="2032" spans="1:14" s="13" customFormat="1" ht="12.75">
      <c r="A2032"/>
      <c r="B2032"/>
      <c r="C2032"/>
      <c r="D2032"/>
      <c r="E2032"/>
      <c r="F2032"/>
      <c r="G2032"/>
      <c r="H2032"/>
      <c r="I2032"/>
      <c r="J2032"/>
      <c r="K2032"/>
      <c r="L2032"/>
      <c r="M2032"/>
      <c r="N2032"/>
    </row>
    <row r="2033" spans="1:14" s="13" customFormat="1" ht="12.75">
      <c r="A2033"/>
      <c r="B2033"/>
      <c r="C2033"/>
      <c r="D2033"/>
      <c r="E2033"/>
      <c r="F2033"/>
      <c r="G2033"/>
      <c r="H2033"/>
      <c r="I2033"/>
      <c r="J2033"/>
      <c r="K2033"/>
      <c r="L2033"/>
      <c r="M2033"/>
      <c r="N2033"/>
    </row>
    <row r="2034" spans="1:14" s="13" customFormat="1" ht="12.75">
      <c r="A2034"/>
      <c r="B2034"/>
      <c r="C2034"/>
      <c r="D2034"/>
      <c r="E2034"/>
      <c r="F2034"/>
      <c r="G2034"/>
      <c r="H2034"/>
      <c r="I2034"/>
      <c r="J2034"/>
      <c r="K2034"/>
      <c r="L2034"/>
      <c r="M2034"/>
      <c r="N2034"/>
    </row>
    <row r="2035" spans="1:14" s="13" customFormat="1" ht="12.75">
      <c r="A2035"/>
      <c r="B2035"/>
      <c r="C2035"/>
      <c r="D2035"/>
      <c r="E2035"/>
      <c r="F2035"/>
      <c r="G2035"/>
      <c r="H2035"/>
      <c r="I2035"/>
      <c r="J2035"/>
      <c r="K2035"/>
      <c r="L2035"/>
      <c r="M2035"/>
      <c r="N2035"/>
    </row>
    <row r="2036" spans="1:14" s="13" customFormat="1" ht="12.75">
      <c r="A2036"/>
      <c r="B2036"/>
      <c r="C2036"/>
      <c r="D2036"/>
      <c r="E2036"/>
      <c r="F2036"/>
      <c r="G2036"/>
      <c r="H2036"/>
      <c r="I2036"/>
      <c r="J2036"/>
      <c r="K2036"/>
      <c r="L2036"/>
      <c r="M2036"/>
      <c r="N2036"/>
    </row>
    <row r="2037" spans="1:14" s="13" customFormat="1" ht="12.75">
      <c r="A2037"/>
      <c r="B2037"/>
      <c r="C2037"/>
      <c r="D2037"/>
      <c r="E2037"/>
      <c r="F2037"/>
      <c r="G2037"/>
      <c r="H2037"/>
      <c r="I2037"/>
      <c r="J2037"/>
      <c r="K2037"/>
      <c r="L2037"/>
      <c r="M2037"/>
      <c r="N2037"/>
    </row>
    <row r="2038" spans="1:14" s="13" customFormat="1" ht="12.75">
      <c r="A2038"/>
      <c r="B2038"/>
      <c r="C2038"/>
      <c r="D2038"/>
      <c r="E2038"/>
      <c r="F2038"/>
      <c r="G2038"/>
      <c r="H2038"/>
      <c r="I2038"/>
      <c r="J2038"/>
      <c r="K2038"/>
      <c r="L2038"/>
      <c r="M2038"/>
      <c r="N2038"/>
    </row>
    <row r="2039" spans="1:14" s="13" customFormat="1" ht="12.75">
      <c r="A2039"/>
      <c r="B2039"/>
      <c r="C2039"/>
      <c r="D2039"/>
      <c r="E2039"/>
      <c r="F2039"/>
      <c r="G2039"/>
      <c r="H2039"/>
      <c r="I2039"/>
      <c r="J2039"/>
      <c r="K2039"/>
      <c r="L2039"/>
      <c r="M2039"/>
      <c r="N2039"/>
    </row>
    <row r="2040" spans="1:14" s="13" customFormat="1" ht="12.75">
      <c r="A2040"/>
      <c r="B2040"/>
      <c r="C2040"/>
      <c r="D2040"/>
      <c r="E2040"/>
      <c r="F2040"/>
      <c r="G2040"/>
      <c r="H2040"/>
      <c r="I2040"/>
      <c r="J2040"/>
      <c r="K2040"/>
      <c r="L2040"/>
      <c r="M2040"/>
      <c r="N2040"/>
    </row>
    <row r="2041" spans="1:14" s="13" customFormat="1" ht="12.75">
      <c r="A2041"/>
      <c r="B2041"/>
      <c r="C2041"/>
      <c r="D2041"/>
      <c r="E2041"/>
      <c r="F2041"/>
      <c r="G2041"/>
      <c r="H2041"/>
      <c r="I2041"/>
      <c r="J2041"/>
      <c r="K2041"/>
      <c r="L2041"/>
      <c r="M2041"/>
      <c r="N2041"/>
    </row>
    <row r="2042" spans="1:14" s="13" customFormat="1" ht="12.75">
      <c r="A2042"/>
      <c r="B2042"/>
      <c r="C2042"/>
      <c r="D2042"/>
      <c r="E2042"/>
      <c r="F2042"/>
      <c r="G2042"/>
      <c r="H2042"/>
      <c r="I2042"/>
      <c r="J2042"/>
      <c r="K2042"/>
      <c r="L2042"/>
      <c r="M2042"/>
      <c r="N2042"/>
    </row>
    <row r="2043" spans="1:14" s="13" customFormat="1" ht="12.75">
      <c r="A2043"/>
      <c r="B2043"/>
      <c r="C2043"/>
      <c r="D2043"/>
      <c r="E2043"/>
      <c r="F2043"/>
      <c r="G2043"/>
      <c r="H2043"/>
      <c r="I2043"/>
      <c r="J2043"/>
      <c r="K2043"/>
      <c r="L2043"/>
      <c r="M2043"/>
      <c r="N2043"/>
    </row>
    <row r="2044" spans="1:14" s="13" customFormat="1" ht="12.75">
      <c r="A2044"/>
      <c r="B2044"/>
      <c r="C2044"/>
      <c r="D2044"/>
      <c r="E2044"/>
      <c r="F2044"/>
      <c r="G2044"/>
      <c r="H2044"/>
      <c r="I2044"/>
      <c r="J2044"/>
      <c r="K2044"/>
      <c r="L2044"/>
      <c r="M2044"/>
      <c r="N2044"/>
    </row>
    <row r="2045" spans="1:14" s="13" customFormat="1" ht="12.75">
      <c r="A2045"/>
      <c r="B2045"/>
      <c r="C2045"/>
      <c r="D2045"/>
      <c r="E2045"/>
      <c r="F2045"/>
      <c r="G2045"/>
      <c r="H2045"/>
      <c r="I2045"/>
      <c r="J2045"/>
      <c r="K2045"/>
      <c r="L2045"/>
      <c r="M2045"/>
      <c r="N2045"/>
    </row>
    <row r="2046" spans="1:14" s="13" customFormat="1" ht="12.75">
      <c r="A2046"/>
      <c r="B2046"/>
      <c r="C2046"/>
      <c r="D2046"/>
      <c r="E2046"/>
      <c r="F2046"/>
      <c r="G2046"/>
      <c r="H2046"/>
      <c r="I2046"/>
      <c r="J2046"/>
      <c r="K2046"/>
      <c r="L2046"/>
      <c r="M2046"/>
      <c r="N2046"/>
    </row>
    <row r="2047" spans="1:14" s="13" customFormat="1" ht="12.75">
      <c r="A2047"/>
      <c r="B2047"/>
      <c r="C2047"/>
      <c r="D2047"/>
      <c r="E2047"/>
      <c r="F2047"/>
      <c r="G2047"/>
      <c r="H2047"/>
      <c r="I2047"/>
      <c r="J2047"/>
      <c r="K2047"/>
      <c r="L2047"/>
      <c r="M2047"/>
      <c r="N2047"/>
    </row>
    <row r="2048" spans="1:14" s="13" customFormat="1" ht="12.75">
      <c r="A2048"/>
      <c r="B2048"/>
      <c r="C2048"/>
      <c r="D2048"/>
      <c r="E2048"/>
      <c r="F2048"/>
      <c r="G2048"/>
      <c r="H2048"/>
      <c r="I2048"/>
      <c r="J2048"/>
      <c r="K2048"/>
      <c r="L2048"/>
      <c r="M2048"/>
      <c r="N2048"/>
    </row>
    <row r="2049" spans="1:14" s="13" customFormat="1" ht="12.75">
      <c r="A2049"/>
      <c r="B2049"/>
      <c r="C2049"/>
      <c r="D2049"/>
      <c r="E2049"/>
      <c r="F2049"/>
      <c r="G2049"/>
      <c r="H2049"/>
      <c r="I2049"/>
      <c r="J2049"/>
      <c r="K2049"/>
      <c r="L2049"/>
      <c r="M2049"/>
      <c r="N2049"/>
    </row>
    <row r="2050" spans="1:14" s="13" customFormat="1" ht="12.75">
      <c r="A2050"/>
      <c r="B2050"/>
      <c r="C2050"/>
      <c r="D2050"/>
      <c r="E2050"/>
      <c r="F2050"/>
      <c r="G2050"/>
      <c r="H2050"/>
      <c r="I2050"/>
      <c r="J2050"/>
      <c r="K2050"/>
      <c r="L2050"/>
      <c r="M2050"/>
      <c r="N2050"/>
    </row>
    <row r="2051" spans="1:14" s="13" customFormat="1" ht="12.75">
      <c r="A2051"/>
      <c r="B2051"/>
      <c r="C2051"/>
      <c r="D2051"/>
      <c r="E2051"/>
      <c r="F2051"/>
      <c r="G2051"/>
      <c r="H2051"/>
      <c r="I2051"/>
      <c r="J2051"/>
      <c r="K2051"/>
      <c r="L2051"/>
      <c r="M2051"/>
      <c r="N2051"/>
    </row>
    <row r="2052" spans="1:14" s="13" customFormat="1" ht="12.75">
      <c r="A2052"/>
      <c r="B2052"/>
      <c r="C2052"/>
      <c r="D2052"/>
      <c r="E2052"/>
      <c r="F2052"/>
      <c r="G2052"/>
      <c r="H2052"/>
      <c r="I2052"/>
      <c r="J2052"/>
      <c r="K2052"/>
      <c r="L2052"/>
      <c r="M2052"/>
      <c r="N2052"/>
    </row>
    <row r="2053" spans="1:14" s="13" customFormat="1" ht="12.75">
      <c r="A2053"/>
      <c r="B2053"/>
      <c r="C2053"/>
      <c r="D2053"/>
      <c r="E2053"/>
      <c r="F2053"/>
      <c r="G2053"/>
      <c r="H2053"/>
      <c r="I2053"/>
      <c r="J2053"/>
      <c r="K2053"/>
      <c r="L2053"/>
      <c r="M2053"/>
      <c r="N2053"/>
    </row>
    <row r="2054" spans="1:14" s="13" customFormat="1" ht="12.75">
      <c r="A2054"/>
      <c r="B2054"/>
      <c r="C2054"/>
      <c r="D2054"/>
      <c r="E2054"/>
      <c r="F2054"/>
      <c r="G2054"/>
      <c r="H2054"/>
      <c r="I2054"/>
      <c r="J2054"/>
      <c r="K2054"/>
      <c r="L2054"/>
      <c r="M2054"/>
      <c r="N2054"/>
    </row>
    <row r="2055" spans="1:14" s="13" customFormat="1" ht="12.75">
      <c r="A2055"/>
      <c r="B2055"/>
      <c r="C2055"/>
      <c r="D2055"/>
      <c r="E2055"/>
      <c r="F2055"/>
      <c r="G2055"/>
      <c r="H2055"/>
      <c r="I2055"/>
      <c r="J2055"/>
      <c r="K2055"/>
      <c r="L2055"/>
      <c r="M2055"/>
      <c r="N2055"/>
    </row>
    <row r="2056" spans="1:14" s="13" customFormat="1" ht="12.75">
      <c r="A2056"/>
      <c r="B2056"/>
      <c r="C2056"/>
      <c r="D2056"/>
      <c r="E2056"/>
      <c r="F2056"/>
      <c r="G2056"/>
      <c r="H2056"/>
      <c r="I2056"/>
      <c r="J2056"/>
      <c r="K2056"/>
      <c r="L2056"/>
      <c r="M2056"/>
      <c r="N2056"/>
    </row>
    <row r="2057" spans="1:14" s="13" customFormat="1" ht="12.75">
      <c r="A2057"/>
      <c r="B2057"/>
      <c r="C2057"/>
      <c r="D2057"/>
      <c r="E2057"/>
      <c r="F2057"/>
      <c r="G2057"/>
      <c r="H2057"/>
      <c r="I2057"/>
      <c r="J2057"/>
      <c r="K2057"/>
      <c r="L2057"/>
      <c r="M2057"/>
      <c r="N2057"/>
    </row>
    <row r="2058" spans="1:14" s="13" customFormat="1" ht="12.75">
      <c r="A2058"/>
      <c r="B2058"/>
      <c r="C2058"/>
      <c r="D2058"/>
      <c r="E2058"/>
      <c r="F2058"/>
      <c r="G2058"/>
      <c r="H2058"/>
      <c r="I2058"/>
      <c r="J2058"/>
      <c r="K2058"/>
      <c r="L2058"/>
      <c r="M2058"/>
      <c r="N2058"/>
    </row>
    <row r="2059" spans="1:14" s="13" customFormat="1" ht="12.75">
      <c r="A2059"/>
      <c r="B2059"/>
      <c r="C2059"/>
      <c r="D2059"/>
      <c r="E2059"/>
      <c r="F2059"/>
      <c r="G2059"/>
      <c r="H2059"/>
      <c r="I2059"/>
      <c r="J2059"/>
      <c r="K2059"/>
      <c r="L2059"/>
      <c r="M2059"/>
      <c r="N2059"/>
    </row>
    <row r="2060" spans="1:14" s="13" customFormat="1" ht="12.75">
      <c r="A2060"/>
      <c r="B2060"/>
      <c r="C2060"/>
      <c r="D2060"/>
      <c r="E2060"/>
      <c r="F2060"/>
      <c r="G2060"/>
      <c r="H2060"/>
      <c r="I2060"/>
      <c r="J2060"/>
      <c r="K2060"/>
      <c r="L2060"/>
      <c r="M2060"/>
      <c r="N2060"/>
    </row>
    <row r="2061" spans="1:14" s="13" customFormat="1" ht="12.75">
      <c r="A2061"/>
      <c r="B2061"/>
      <c r="C2061"/>
      <c r="D2061"/>
      <c r="E2061"/>
      <c r="F2061"/>
      <c r="G2061"/>
      <c r="H2061"/>
      <c r="I2061"/>
      <c r="J2061"/>
      <c r="K2061"/>
      <c r="L2061"/>
      <c r="M2061"/>
      <c r="N2061"/>
    </row>
    <row r="2062" spans="1:14" s="13" customFormat="1" ht="12.75">
      <c r="A2062"/>
      <c r="B2062"/>
      <c r="C2062"/>
      <c r="D2062"/>
      <c r="E2062"/>
      <c r="F2062"/>
      <c r="G2062"/>
      <c r="H2062"/>
      <c r="I2062"/>
      <c r="J2062"/>
      <c r="K2062"/>
      <c r="L2062"/>
      <c r="M2062"/>
      <c r="N2062"/>
    </row>
    <row r="2063" spans="1:14" s="13" customFormat="1" ht="12.75">
      <c r="A2063"/>
      <c r="B2063"/>
      <c r="C2063"/>
      <c r="D2063"/>
      <c r="E2063"/>
      <c r="F2063"/>
      <c r="G2063"/>
      <c r="H2063"/>
      <c r="I2063"/>
      <c r="J2063"/>
      <c r="K2063"/>
      <c r="L2063"/>
      <c r="M2063"/>
      <c r="N2063"/>
    </row>
    <row r="2064" spans="1:14" s="13" customFormat="1" ht="12.75">
      <c r="A2064"/>
      <c r="B2064"/>
      <c r="C2064"/>
      <c r="D2064"/>
      <c r="E2064"/>
      <c r="F2064"/>
      <c r="G2064"/>
      <c r="H2064"/>
      <c r="I2064"/>
      <c r="J2064"/>
      <c r="K2064"/>
      <c r="L2064"/>
      <c r="M2064"/>
      <c r="N2064"/>
    </row>
    <row r="2065" spans="1:14" s="13" customFormat="1" ht="12.75">
      <c r="A2065"/>
      <c r="B2065"/>
      <c r="C2065"/>
      <c r="D2065"/>
      <c r="E2065"/>
      <c r="F2065"/>
      <c r="G2065"/>
      <c r="H2065"/>
      <c r="I2065"/>
      <c r="J2065"/>
      <c r="K2065"/>
      <c r="L2065"/>
      <c r="M2065"/>
      <c r="N2065"/>
    </row>
    <row r="2066" spans="1:14" s="13" customFormat="1" ht="12.75">
      <c r="A2066"/>
      <c r="B2066"/>
      <c r="C2066"/>
      <c r="D2066"/>
      <c r="E2066"/>
      <c r="F2066"/>
      <c r="G2066"/>
      <c r="H2066"/>
      <c r="I2066"/>
      <c r="J2066"/>
      <c r="K2066"/>
      <c r="L2066"/>
      <c r="M2066"/>
      <c r="N2066"/>
    </row>
    <row r="2067" spans="1:14" s="13" customFormat="1" ht="12.75">
      <c r="A2067"/>
      <c r="B2067"/>
      <c r="C2067"/>
      <c r="D2067"/>
      <c r="E2067"/>
      <c r="F2067"/>
      <c r="G2067"/>
      <c r="H2067"/>
      <c r="I2067"/>
      <c r="J2067"/>
      <c r="K2067"/>
      <c r="L2067"/>
      <c r="M2067"/>
      <c r="N2067"/>
    </row>
    <row r="2068" spans="1:14" s="13" customFormat="1" ht="12.75">
      <c r="A2068"/>
      <c r="B2068"/>
      <c r="C2068"/>
      <c r="D2068"/>
      <c r="E2068"/>
      <c r="F2068"/>
      <c r="G2068"/>
      <c r="H2068"/>
      <c r="I2068"/>
      <c r="J2068"/>
      <c r="K2068"/>
      <c r="L2068"/>
      <c r="M2068"/>
      <c r="N2068"/>
    </row>
    <row r="2069" spans="1:14" s="13" customFormat="1" ht="12.75">
      <c r="A2069"/>
      <c r="B2069"/>
      <c r="C2069"/>
      <c r="D2069"/>
      <c r="E2069"/>
      <c r="F2069"/>
      <c r="G2069"/>
      <c r="H2069"/>
      <c r="I2069"/>
      <c r="J2069"/>
      <c r="K2069"/>
      <c r="L2069"/>
      <c r="M2069"/>
      <c r="N2069"/>
    </row>
    <row r="2070" spans="1:14" s="13" customFormat="1" ht="12.75">
      <c r="A2070"/>
      <c r="B2070"/>
      <c r="C2070"/>
      <c r="D2070"/>
      <c r="E2070"/>
      <c r="F2070"/>
      <c r="G2070"/>
      <c r="H2070"/>
      <c r="I2070"/>
      <c r="J2070"/>
      <c r="K2070"/>
      <c r="L2070"/>
      <c r="M2070"/>
      <c r="N2070"/>
    </row>
    <row r="2071" spans="1:14" s="13" customFormat="1" ht="12.75">
      <c r="A2071"/>
      <c r="B2071"/>
      <c r="C2071"/>
      <c r="D2071"/>
      <c r="E2071"/>
      <c r="F2071"/>
      <c r="G2071"/>
      <c r="H2071"/>
      <c r="I2071"/>
      <c r="J2071"/>
      <c r="K2071"/>
      <c r="L2071"/>
      <c r="M2071"/>
      <c r="N2071"/>
    </row>
    <row r="2072" spans="1:14" s="13" customFormat="1" ht="12.75">
      <c r="A2072"/>
      <c r="B2072"/>
      <c r="C2072"/>
      <c r="D2072"/>
      <c r="E2072"/>
      <c r="F2072"/>
      <c r="G2072"/>
      <c r="H2072"/>
      <c r="I2072"/>
      <c r="J2072"/>
      <c r="K2072"/>
      <c r="L2072"/>
      <c r="M2072"/>
      <c r="N2072"/>
    </row>
    <row r="2073" spans="1:14" s="13" customFormat="1" ht="12.75">
      <c r="A2073"/>
      <c r="B2073"/>
      <c r="C2073"/>
      <c r="D2073"/>
      <c r="E2073"/>
      <c r="F2073"/>
      <c r="G2073"/>
      <c r="H2073"/>
      <c r="I2073"/>
      <c r="J2073"/>
      <c r="K2073"/>
      <c r="L2073"/>
      <c r="M2073"/>
      <c r="N2073"/>
    </row>
    <row r="2074" spans="1:14" s="13" customFormat="1" ht="12.75">
      <c r="A2074"/>
      <c r="B2074"/>
      <c r="C2074"/>
      <c r="D2074"/>
      <c r="E2074"/>
      <c r="F2074"/>
      <c r="G2074"/>
      <c r="H2074"/>
      <c r="I2074"/>
      <c r="J2074"/>
      <c r="K2074"/>
      <c r="L2074"/>
      <c r="M2074"/>
      <c r="N2074"/>
    </row>
    <row r="2075" spans="1:14" s="13" customFormat="1" ht="12.75">
      <c r="A2075"/>
      <c r="B2075"/>
      <c r="C2075"/>
      <c r="D2075"/>
      <c r="E2075"/>
      <c r="F2075"/>
      <c r="G2075"/>
      <c r="H2075"/>
      <c r="I2075"/>
      <c r="J2075"/>
      <c r="K2075"/>
      <c r="L2075"/>
      <c r="M2075"/>
      <c r="N2075"/>
    </row>
    <row r="2076" spans="1:14" s="13" customFormat="1" ht="12.75">
      <c r="A2076"/>
      <c r="B2076"/>
      <c r="C2076"/>
      <c r="D2076"/>
      <c r="E2076"/>
      <c r="F2076"/>
      <c r="G2076"/>
      <c r="H2076"/>
      <c r="I2076"/>
      <c r="J2076"/>
      <c r="K2076"/>
      <c r="L2076"/>
      <c r="M2076"/>
      <c r="N2076"/>
    </row>
    <row r="2077" spans="1:14" s="13" customFormat="1" ht="12.75">
      <c r="A2077"/>
      <c r="B2077"/>
      <c r="C2077"/>
      <c r="D2077"/>
      <c r="E2077"/>
      <c r="F2077"/>
      <c r="G2077"/>
      <c r="H2077"/>
      <c r="I2077"/>
      <c r="J2077"/>
      <c r="K2077"/>
      <c r="L2077"/>
      <c r="M2077"/>
      <c r="N2077"/>
    </row>
    <row r="2078" spans="1:14" s="13" customFormat="1" ht="12.75">
      <c r="A2078"/>
      <c r="B2078"/>
      <c r="C2078"/>
      <c r="D2078"/>
      <c r="E2078"/>
      <c r="F2078"/>
      <c r="G2078"/>
      <c r="H2078"/>
      <c r="I2078"/>
      <c r="J2078"/>
      <c r="K2078"/>
      <c r="L2078"/>
      <c r="M2078"/>
      <c r="N2078"/>
    </row>
    <row r="2079" spans="1:14" s="13" customFormat="1" ht="12.75">
      <c r="A2079"/>
      <c r="B2079"/>
      <c r="C2079"/>
      <c r="D2079"/>
      <c r="E2079"/>
      <c r="F2079"/>
      <c r="G2079"/>
      <c r="H2079"/>
      <c r="I2079"/>
      <c r="J2079"/>
      <c r="K2079"/>
      <c r="L2079"/>
      <c r="M2079"/>
      <c r="N2079"/>
    </row>
    <row r="2080" spans="1:14" s="13" customFormat="1" ht="12.75">
      <c r="A2080"/>
      <c r="B2080"/>
      <c r="C2080"/>
      <c r="D2080"/>
      <c r="E2080"/>
      <c r="F2080"/>
      <c r="G2080"/>
      <c r="H2080"/>
      <c r="I2080"/>
      <c r="J2080"/>
      <c r="K2080"/>
      <c r="L2080"/>
      <c r="M2080"/>
      <c r="N2080"/>
    </row>
    <row r="2081" spans="1:14" s="13" customFormat="1" ht="12.75">
      <c r="A2081"/>
      <c r="B2081"/>
      <c r="C2081"/>
      <c r="D2081"/>
      <c r="E2081"/>
      <c r="F2081"/>
      <c r="G2081"/>
      <c r="H2081"/>
      <c r="I2081"/>
      <c r="J2081"/>
      <c r="K2081"/>
      <c r="L2081"/>
      <c r="M2081"/>
      <c r="N2081"/>
    </row>
    <row r="2082" spans="1:14" s="13" customFormat="1" ht="12.75">
      <c r="A2082"/>
      <c r="B2082"/>
      <c r="C2082"/>
      <c r="D2082"/>
      <c r="E2082"/>
      <c r="F2082"/>
      <c r="G2082"/>
      <c r="H2082"/>
      <c r="I2082"/>
      <c r="J2082"/>
      <c r="K2082"/>
      <c r="L2082"/>
      <c r="M2082"/>
      <c r="N2082"/>
    </row>
    <row r="2083" spans="1:14" s="13" customFormat="1" ht="12.75">
      <c r="A2083"/>
      <c r="B2083"/>
      <c r="C2083"/>
      <c r="D2083"/>
      <c r="E2083"/>
      <c r="F2083"/>
      <c r="G2083"/>
      <c r="H2083"/>
      <c r="I2083"/>
      <c r="J2083"/>
      <c r="K2083"/>
      <c r="L2083"/>
      <c r="M2083"/>
      <c r="N2083"/>
    </row>
    <row r="2084" spans="1:14" s="13" customFormat="1" ht="12.75">
      <c r="A2084"/>
      <c r="B2084"/>
      <c r="C2084"/>
      <c r="D2084"/>
      <c r="E2084"/>
      <c r="F2084"/>
      <c r="G2084"/>
      <c r="H2084"/>
      <c r="I2084"/>
      <c r="J2084"/>
      <c r="K2084"/>
      <c r="L2084"/>
      <c r="M2084"/>
      <c r="N2084"/>
    </row>
    <row r="2085" spans="1:14" s="13" customFormat="1" ht="12.75">
      <c r="A2085"/>
      <c r="B2085"/>
      <c r="C2085"/>
      <c r="D2085"/>
      <c r="E2085"/>
      <c r="F2085"/>
      <c r="G2085"/>
      <c r="H2085"/>
      <c r="I2085"/>
      <c r="J2085"/>
      <c r="K2085"/>
      <c r="L2085"/>
      <c r="M2085"/>
      <c r="N2085"/>
    </row>
    <row r="2086" spans="1:14" s="13" customFormat="1" ht="12.75">
      <c r="A2086"/>
      <c r="B2086"/>
      <c r="C2086"/>
      <c r="D2086"/>
      <c r="E2086"/>
      <c r="F2086"/>
      <c r="G2086"/>
      <c r="H2086"/>
      <c r="I2086"/>
      <c r="J2086"/>
      <c r="K2086"/>
      <c r="L2086"/>
      <c r="M2086"/>
      <c r="N2086"/>
    </row>
    <row r="2087" spans="1:14" s="13" customFormat="1" ht="12.75">
      <c r="A2087"/>
      <c r="B2087"/>
      <c r="C2087"/>
      <c r="D2087"/>
      <c r="E2087"/>
      <c r="F2087"/>
      <c r="G2087"/>
      <c r="H2087"/>
      <c r="I2087"/>
      <c r="J2087"/>
      <c r="K2087"/>
      <c r="L2087"/>
      <c r="M2087"/>
      <c r="N2087"/>
    </row>
    <row r="2088" spans="1:14" s="13" customFormat="1" ht="12.75">
      <c r="A2088"/>
      <c r="B2088"/>
      <c r="C2088"/>
      <c r="D2088"/>
      <c r="E2088"/>
      <c r="F2088"/>
      <c r="G2088"/>
      <c r="H2088"/>
      <c r="I2088"/>
      <c r="J2088"/>
      <c r="K2088"/>
      <c r="L2088"/>
      <c r="M2088"/>
      <c r="N2088"/>
    </row>
    <row r="2089" spans="1:14" s="13" customFormat="1" ht="12.75">
      <c r="A2089"/>
      <c r="B2089"/>
      <c r="C2089"/>
      <c r="D2089"/>
      <c r="E2089"/>
      <c r="F2089"/>
      <c r="G2089"/>
      <c r="H2089"/>
      <c r="I2089"/>
      <c r="J2089"/>
      <c r="K2089"/>
      <c r="L2089"/>
      <c r="M2089"/>
      <c r="N2089"/>
    </row>
    <row r="2090" spans="1:14" s="13" customFormat="1" ht="12.75">
      <c r="A2090"/>
      <c r="B2090"/>
      <c r="C2090"/>
      <c r="D2090"/>
      <c r="E2090"/>
      <c r="F2090"/>
      <c r="G2090"/>
      <c r="H2090"/>
      <c r="I2090"/>
      <c r="J2090"/>
      <c r="K2090"/>
      <c r="L2090"/>
      <c r="M2090"/>
      <c r="N2090"/>
    </row>
  </sheetData>
  <mergeCells count="19">
    <mergeCell ref="D1:M1"/>
    <mergeCell ref="E3:N3"/>
    <mergeCell ref="M4:N4"/>
    <mergeCell ref="M5:M6"/>
    <mergeCell ref="N5:N6"/>
    <mergeCell ref="B2:M2"/>
    <mergeCell ref="L4:L6"/>
    <mergeCell ref="K5:K6"/>
    <mergeCell ref="D3:D6"/>
    <mergeCell ref="G5:G6"/>
    <mergeCell ref="A3:A6"/>
    <mergeCell ref="B3:B6"/>
    <mergeCell ref="C3:C6"/>
    <mergeCell ref="E4:E6"/>
    <mergeCell ref="F5:F6"/>
    <mergeCell ref="F4:K4"/>
    <mergeCell ref="H5:H6"/>
    <mergeCell ref="I5:I6"/>
    <mergeCell ref="J5:J6"/>
  </mergeCells>
  <printOptions/>
  <pageMargins left="0.3937007874015748" right="0.3937007874015748" top="0.3937007874015748" bottom="0.31496062992125984" header="0.15748031496062992" footer="0.2755905511811024"/>
  <pageSetup horizontalDpi="600" verticalDpi="600" orientation="landscape" paperSize="9" scale="86" r:id="rId1"/>
  <headerFooter alignWithMargins="0">
    <oddFooter>&amp;CStrona &amp;P</oddFooter>
  </headerFooter>
  <rowBreaks count="25" manualBreakCount="25">
    <brk id="31" max="14" man="1"/>
    <brk id="57" max="14" man="1"/>
    <brk id="84" max="14" man="1"/>
    <brk id="113" max="14" man="1"/>
    <brk id="140" max="14" man="1"/>
    <brk id="162" max="13" man="1"/>
    <brk id="186" max="13" man="1"/>
    <brk id="209" max="13" man="1"/>
    <brk id="233" max="13" man="1"/>
    <brk id="261" max="13" man="1"/>
    <brk id="291" max="13" man="1"/>
    <brk id="318" max="13" man="1"/>
    <brk id="346" max="13" man="1"/>
    <brk id="370" max="13" man="1"/>
    <brk id="388" max="13" man="1"/>
    <brk id="416" max="14" man="1"/>
    <brk id="445" max="13" man="1"/>
    <brk id="471" max="13" man="1"/>
    <brk id="496" max="13" man="1"/>
    <brk id="523" max="13" man="1"/>
    <brk id="548" max="13" man="1"/>
    <brk id="574" max="13" man="1"/>
    <brk id="599" max="13" man="1"/>
    <brk id="625" max="13" man="1"/>
    <brk id="655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Olecku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Jurczak</dc:creator>
  <cp:keywords/>
  <dc:description/>
  <cp:lastModifiedBy>SKARBNIK</cp:lastModifiedBy>
  <cp:lastPrinted>2010-01-12T11:36:37Z</cp:lastPrinted>
  <dcterms:created xsi:type="dcterms:W3CDTF">2002-03-22T09:59:04Z</dcterms:created>
  <dcterms:modified xsi:type="dcterms:W3CDTF">2010-01-20T10:36:31Z</dcterms:modified>
  <cp:category/>
  <cp:version/>
  <cp:contentType/>
  <cp:contentStatus/>
</cp:coreProperties>
</file>