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2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Z46" i="1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</calcChain>
</file>

<file path=xl/sharedStrings.xml><?xml version="1.0" encoding="utf-8"?>
<sst xmlns="http://schemas.openxmlformats.org/spreadsheetml/2006/main" count="94" uniqueCount="71">
  <si>
    <t>L.p.</t>
  </si>
  <si>
    <t>P-1b</t>
  </si>
  <si>
    <t>P-2b</t>
  </si>
  <si>
    <t>P-4</t>
  </si>
  <si>
    <t>P-6</t>
  </si>
  <si>
    <t>P-7a</t>
  </si>
  <si>
    <t>P-7b</t>
  </si>
  <si>
    <t>P-8b</t>
  </si>
  <si>
    <t>P-8d</t>
  </si>
  <si>
    <t>P-10</t>
  </si>
  <si>
    <t>P-12</t>
  </si>
  <si>
    <t>P-14</t>
  </si>
  <si>
    <t>P-13</t>
  </si>
  <si>
    <t>P-17</t>
  </si>
  <si>
    <t>P-18</t>
  </si>
  <si>
    <t>P-19</t>
  </si>
  <si>
    <t>P-20</t>
  </si>
  <si>
    <t>P-21</t>
  </si>
  <si>
    <t>P-24</t>
  </si>
  <si>
    <t>m.Borawskie</t>
  </si>
  <si>
    <t>m. Cichy</t>
  </si>
  <si>
    <t>m. Lenarty</t>
  </si>
  <si>
    <t>m. Plewki</t>
  </si>
  <si>
    <t>m. Połom</t>
  </si>
  <si>
    <t>m. Sokółki</t>
  </si>
  <si>
    <t>m. Stożne</t>
  </si>
  <si>
    <t>m. Świętajno</t>
  </si>
  <si>
    <t>Mickiewicza</t>
  </si>
  <si>
    <t>Łąkowa</t>
  </si>
  <si>
    <t>Partyzantów</t>
  </si>
  <si>
    <t>Składowa</t>
  </si>
  <si>
    <t>Środkowa</t>
  </si>
  <si>
    <t>Szpital</t>
  </si>
  <si>
    <t>Szpital lądowisko</t>
  </si>
  <si>
    <t>Tunelowa</t>
  </si>
  <si>
    <t>11-go Listopada</t>
  </si>
  <si>
    <t>1-go Maja</t>
  </si>
  <si>
    <t>Armii Krajowej</t>
  </si>
  <si>
    <t>Broniewskiego</t>
  </si>
  <si>
    <t>Cicha</t>
  </si>
  <si>
    <t>Jeziorna</t>
  </si>
  <si>
    <t>Batorego</t>
  </si>
  <si>
    <t>Nocznickiego</t>
  </si>
  <si>
    <t>Zielona</t>
  </si>
  <si>
    <t>Kopernika</t>
  </si>
  <si>
    <t>Słowackiego</t>
  </si>
  <si>
    <t>Parkowa</t>
  </si>
  <si>
    <t>Wiśniowa</t>
  </si>
  <si>
    <t>Kolejowa</t>
  </si>
  <si>
    <t>Przytorowa</t>
  </si>
  <si>
    <t>Kościuszki</t>
  </si>
  <si>
    <t>Wąska</t>
  </si>
  <si>
    <t>m2</t>
  </si>
  <si>
    <t>Suma</t>
  </si>
  <si>
    <t>P-1e</t>
  </si>
  <si>
    <t xml:space="preserve">      H</t>
  </si>
  <si>
    <t>Al. Lipowe</t>
  </si>
  <si>
    <t>Razem</t>
  </si>
  <si>
    <t xml:space="preserve"> TAXI</t>
  </si>
  <si>
    <t>Sokola (skrzyż.)</t>
  </si>
  <si>
    <t>Letnia (skrzyż.)</t>
  </si>
  <si>
    <t>Rzeźnicka (skrzyż.)</t>
  </si>
  <si>
    <t>Kasprowicza (skrzyż.)</t>
  </si>
  <si>
    <t>Wojska Polskiego (skrzyż.)</t>
  </si>
  <si>
    <t>Gołdapska (skrzyż.)</t>
  </si>
  <si>
    <t>Ulica/ miejsc.</t>
  </si>
  <si>
    <t>P-25</t>
  </si>
  <si>
    <t>m. Kukowo</t>
  </si>
  <si>
    <t>Ełcka</t>
  </si>
  <si>
    <t>P-3a/b</t>
  </si>
  <si>
    <t>Gołdapska + W. Polskiego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</si>
</sst>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NumberFormat="1" applyFont="1"/>
    <xf numFmtId="2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1" applyNumberFormat="1" applyFont="1"/>
    <xf numFmtId="2" fontId="4" fillId="0" borderId="0" xfId="0" applyNumberFormat="1" applyFont="1" applyFill="1"/>
  </cellXfs>
  <cellStyles count="2">
    <cellStyle name="Dziesiętny" xfId="1" builtinId="3"/>
    <cellStyle name="Normalny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:Z46" totalsRowCount="1" headerRowDxfId="54" dataDxfId="53" totalsRowDxfId="52" headerRowCellStyle="Normalny" dataCellStyle="Normalny" totalsRowCellStyle="Normalny">
  <autoFilter ref="A1:Z45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</autoFilter>
  <tableColumns count="26">
    <tableColumn id="1" name="L.p." totalsRowLabel="Suma" dataDxfId="51" totalsRowDxfId="50" dataCellStyle="Normalny"/>
    <tableColumn id="2" name="Ulica/ miejsc." dataDxfId="49" totalsRowDxfId="48" dataCellStyle="Normalny"/>
    <tableColumn id="3" name="P-1b" totalsRowFunction="sum" dataDxfId="47" totalsRowDxfId="46" dataCellStyle="Normalny"/>
    <tableColumn id="23" name="P-1e" totalsRowFunction="sum" dataDxfId="45" totalsRowDxfId="44" dataCellStyle="Normalny"/>
    <tableColumn id="4" name="P-2b" totalsRowFunction="sum" dataDxfId="43" totalsRowDxfId="42" dataCellStyle="Normalny"/>
    <tableColumn id="5" name="P-3a/b" totalsRowFunction="sum" dataDxfId="41" totalsRowDxfId="40" dataCellStyle="Normalny"/>
    <tableColumn id="6" name="P-4" totalsRowFunction="sum" dataDxfId="39" totalsRowDxfId="38" dataCellStyle="Normalny"/>
    <tableColumn id="7" name="P-6" totalsRowFunction="sum" dataDxfId="37" totalsRowDxfId="36" dataCellStyle="Normalny"/>
    <tableColumn id="8" name="P-7a" totalsRowFunction="sum" dataDxfId="35" totalsRowDxfId="34" dataCellStyle="Normalny"/>
    <tableColumn id="9" name="P-7b" totalsRowFunction="sum" dataDxfId="33" totalsRowDxfId="32" dataCellStyle="Normalny"/>
    <tableColumn id="10" name="P-8b" totalsRowFunction="sum" dataDxfId="31" totalsRowDxfId="30" dataCellStyle="Normalny"/>
    <tableColumn id="11" name="P-8d" totalsRowFunction="sum" dataDxfId="29" totalsRowDxfId="28" dataCellStyle="Normalny"/>
    <tableColumn id="12" name=" TAXI" totalsRowFunction="sum" dataDxfId="27" totalsRowDxfId="26" dataCellStyle="Normalny"/>
    <tableColumn id="13" name="P-10" totalsRowFunction="sum" dataDxfId="25" totalsRowDxfId="24" dataCellStyle="Normalny"/>
    <tableColumn id="14" name="P-12" totalsRowFunction="sum" dataDxfId="23" totalsRowDxfId="22" dataCellStyle="Normalny"/>
    <tableColumn id="15" name="P-13" totalsRowFunction="sum" dataDxfId="21" totalsRowDxfId="20" dataCellStyle="Normalny"/>
    <tableColumn id="16" name="P-14" totalsRowFunction="sum" dataDxfId="19" totalsRowDxfId="18" dataCellStyle="Normalny"/>
    <tableColumn id="17" name="P-17" totalsRowFunction="sum" dataDxfId="17" totalsRowDxfId="16" dataCellStyle="Normalny"/>
    <tableColumn id="18" name="P-18" totalsRowFunction="sum" dataDxfId="15" totalsRowDxfId="14" dataCellStyle="Normalny"/>
    <tableColumn id="19" name="P-19" totalsRowFunction="sum" dataDxfId="13" totalsRowDxfId="12" dataCellStyle="Normalny"/>
    <tableColumn id="20" name="P-20" totalsRowFunction="sum" dataDxfId="11" totalsRowDxfId="10" dataCellStyle="Normalny"/>
    <tableColumn id="21" name="P-21" totalsRowFunction="sum" dataDxfId="9" totalsRowDxfId="8" dataCellStyle="Normalny"/>
    <tableColumn id="22" name="P-24" totalsRowFunction="sum" dataDxfId="7" totalsRowDxfId="6" dataCellStyle="Normalny"/>
    <tableColumn id="25" name="P-25" totalsRowFunction="sum" dataDxfId="5" totalsRowDxfId="4"/>
    <tableColumn id="26" name="      H" totalsRowFunction="sum" dataDxfId="3" totalsRowDxfId="2" dataCellStyle="Normalny"/>
    <tableColumn id="24" name="Razem" totalsRowFunction="sum" dataDxfId="1" totalsRowDxfId="0" dataCellStyle="Normalny">
      <calculatedColumnFormula>SUBTOTAL(109,Z1)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Z50"/>
  <sheetViews>
    <sheetView tabSelected="1" view="pageLayout" zoomScale="85" zoomScalePageLayoutView="85" workbookViewId="0">
      <selection activeCell="S5" sqref="S5"/>
    </sheetView>
  </sheetViews>
  <sheetFormatPr defaultRowHeight="14.25"/>
  <cols>
    <col min="1" max="1" width="3.5" customWidth="1"/>
    <col min="2" max="2" width="19.875" customWidth="1"/>
    <col min="3" max="13" width="6.625" customWidth="1"/>
    <col min="14" max="14" width="8.125" customWidth="1"/>
    <col min="15" max="25" width="6.625" customWidth="1"/>
    <col min="26" max="26" width="7.625" customWidth="1"/>
  </cols>
  <sheetData>
    <row r="1" spans="1:26">
      <c r="A1" s="7" t="s">
        <v>0</v>
      </c>
      <c r="B1" s="7" t="s">
        <v>65</v>
      </c>
      <c r="C1" s="7" t="s">
        <v>1</v>
      </c>
      <c r="D1" s="7" t="s">
        <v>54</v>
      </c>
      <c r="E1" s="7" t="s">
        <v>2</v>
      </c>
      <c r="F1" s="7" t="s">
        <v>69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58</v>
      </c>
      <c r="N1" s="7" t="s">
        <v>9</v>
      </c>
      <c r="O1" s="7" t="s">
        <v>10</v>
      </c>
      <c r="P1" s="7" t="s">
        <v>12</v>
      </c>
      <c r="Q1" s="7" t="s">
        <v>11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7" t="s">
        <v>66</v>
      </c>
      <c r="Y1" s="6" t="s">
        <v>55</v>
      </c>
      <c r="Z1" s="6" t="s">
        <v>57</v>
      </c>
    </row>
    <row r="2" spans="1:26">
      <c r="A2" s="2"/>
      <c r="B2" s="2"/>
      <c r="C2" s="2" t="s">
        <v>52</v>
      </c>
      <c r="D2" s="2" t="s">
        <v>52</v>
      </c>
      <c r="E2" s="2" t="s">
        <v>52</v>
      </c>
      <c r="F2" s="2" t="s">
        <v>52</v>
      </c>
      <c r="G2" s="2" t="s">
        <v>52</v>
      </c>
      <c r="H2" s="2" t="s">
        <v>52</v>
      </c>
      <c r="I2" s="2" t="s">
        <v>52</v>
      </c>
      <c r="J2" s="2" t="s">
        <v>52</v>
      </c>
      <c r="K2" s="2" t="s">
        <v>52</v>
      </c>
      <c r="L2" s="2" t="s">
        <v>52</v>
      </c>
      <c r="M2" s="2" t="s">
        <v>52</v>
      </c>
      <c r="N2" s="2" t="s">
        <v>52</v>
      </c>
      <c r="O2" s="2" t="s">
        <v>52</v>
      </c>
      <c r="P2" s="2" t="s">
        <v>52</v>
      </c>
      <c r="Q2" s="2" t="s">
        <v>52</v>
      </c>
      <c r="R2" s="2" t="s">
        <v>52</v>
      </c>
      <c r="S2" s="2" t="s">
        <v>52</v>
      </c>
      <c r="T2" s="2" t="s">
        <v>52</v>
      </c>
      <c r="U2" s="2" t="s">
        <v>52</v>
      </c>
      <c r="V2" s="2" t="s">
        <v>52</v>
      </c>
      <c r="W2" s="2" t="s">
        <v>52</v>
      </c>
      <c r="X2" s="2" t="s">
        <v>52</v>
      </c>
      <c r="Y2" s="2" t="s">
        <v>52</v>
      </c>
      <c r="Z2" s="2" t="s">
        <v>52</v>
      </c>
    </row>
    <row r="3" spans="1:26">
      <c r="A3" s="3">
        <v>1</v>
      </c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v>22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>
        <v>22</v>
      </c>
    </row>
    <row r="4" spans="1:26">
      <c r="A4" s="3">
        <v>2</v>
      </c>
      <c r="B4" s="2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8</v>
      </c>
    </row>
    <row r="5" spans="1:26">
      <c r="A5" s="3">
        <v>3</v>
      </c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10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v>10</v>
      </c>
    </row>
    <row r="6" spans="1:26">
      <c r="A6" s="3">
        <v>4</v>
      </c>
      <c r="B6" s="2" t="s">
        <v>22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10</v>
      </c>
    </row>
    <row r="7" spans="1:26">
      <c r="A7" s="3">
        <v>5</v>
      </c>
      <c r="B7" s="2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24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24</v>
      </c>
    </row>
    <row r="8" spans="1:26">
      <c r="A8" s="3">
        <v>6</v>
      </c>
      <c r="B8" s="2" t="s">
        <v>24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24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24</v>
      </c>
    </row>
    <row r="9" spans="1:26">
      <c r="A9" s="3">
        <v>7</v>
      </c>
      <c r="B9" s="2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12</v>
      </c>
    </row>
    <row r="10" spans="1:26">
      <c r="A10" s="3">
        <v>8</v>
      </c>
      <c r="B10" s="2" t="s">
        <v>26</v>
      </c>
      <c r="C10" s="2"/>
      <c r="D10" s="2"/>
      <c r="E10" s="2"/>
      <c r="F10" s="2"/>
      <c r="G10" s="2">
        <v>21.6</v>
      </c>
      <c r="H10" s="2">
        <v>7.2</v>
      </c>
      <c r="I10" s="2"/>
      <c r="J10" s="2"/>
      <c r="K10" s="2"/>
      <c r="L10" s="2"/>
      <c r="M10" s="2"/>
      <c r="N10" s="2">
        <v>52</v>
      </c>
      <c r="O10" s="2"/>
      <c r="P10" s="2">
        <v>3.15</v>
      </c>
      <c r="Q10" s="2"/>
      <c r="R10" s="2"/>
      <c r="S10" s="2"/>
      <c r="T10" s="2"/>
      <c r="U10" s="2"/>
      <c r="V10" s="2"/>
      <c r="W10" s="2"/>
      <c r="X10" s="2"/>
      <c r="Y10" s="2"/>
      <c r="Z10" s="2">
        <v>83.95</v>
      </c>
    </row>
    <row r="11" spans="1:26">
      <c r="A11" s="5">
        <v>9</v>
      </c>
      <c r="B11" s="4" t="s">
        <v>67</v>
      </c>
      <c r="C11" s="4"/>
      <c r="D11" s="4"/>
      <c r="E11" s="4"/>
      <c r="F11" s="4"/>
      <c r="G11" s="4">
        <v>7.2</v>
      </c>
      <c r="H11" s="4"/>
      <c r="I11" s="4"/>
      <c r="J11" s="4"/>
      <c r="K11" s="4"/>
      <c r="L11" s="4"/>
      <c r="M11" s="4"/>
      <c r="N11" s="4">
        <v>20</v>
      </c>
      <c r="O11" s="4">
        <v>2.5</v>
      </c>
      <c r="P11" s="4">
        <v>2.1</v>
      </c>
      <c r="Q11" s="4"/>
      <c r="R11" s="4"/>
      <c r="S11" s="4"/>
      <c r="T11" s="4"/>
      <c r="U11" s="4"/>
      <c r="V11" s="4"/>
      <c r="W11" s="4"/>
      <c r="X11" s="2">
        <v>2.3199999999999998</v>
      </c>
      <c r="Y11" s="4"/>
      <c r="Z11" s="6">
        <v>34.119999999999997</v>
      </c>
    </row>
    <row r="12" spans="1:26">
      <c r="A12" s="3">
        <v>10</v>
      </c>
      <c r="B12" s="2" t="s">
        <v>27</v>
      </c>
      <c r="C12" s="2"/>
      <c r="D12" s="2">
        <v>8.16</v>
      </c>
      <c r="E12" s="2"/>
      <c r="F12" s="2"/>
      <c r="G12" s="2">
        <v>9.77</v>
      </c>
      <c r="H12" s="2"/>
      <c r="I12" s="2"/>
      <c r="J12" s="2">
        <v>9.6</v>
      </c>
      <c r="K12" s="2"/>
      <c r="L12" s="2"/>
      <c r="M12" s="2"/>
      <c r="N12" s="2">
        <v>16</v>
      </c>
      <c r="O12" s="2">
        <v>5</v>
      </c>
      <c r="P12" s="2"/>
      <c r="Q12" s="2"/>
      <c r="R12" s="2"/>
      <c r="S12" s="2"/>
      <c r="T12" s="2"/>
      <c r="U12" s="2">
        <v>4.2</v>
      </c>
      <c r="V12" s="2">
        <v>11.52</v>
      </c>
      <c r="W12" s="2">
        <v>0.76</v>
      </c>
      <c r="X12" s="2"/>
      <c r="Y12" s="2"/>
      <c r="Z12" s="2">
        <v>65.010000000000005</v>
      </c>
    </row>
    <row r="13" spans="1:26">
      <c r="A13" s="3">
        <v>11</v>
      </c>
      <c r="B13" s="2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16</v>
      </c>
    </row>
    <row r="14" spans="1:26">
      <c r="A14" s="3">
        <v>12</v>
      </c>
      <c r="B14" s="2" t="s">
        <v>29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40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40</v>
      </c>
    </row>
    <row r="15" spans="1:26">
      <c r="A15" s="3">
        <v>13</v>
      </c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28</v>
      </c>
      <c r="O15" s="2"/>
      <c r="P15" s="2"/>
      <c r="Q15" s="2"/>
      <c r="R15" s="2"/>
      <c r="S15" s="2"/>
      <c r="T15" s="2"/>
      <c r="U15" s="2">
        <v>4.2</v>
      </c>
      <c r="V15" s="2"/>
      <c r="W15" s="2">
        <v>0.76</v>
      </c>
      <c r="X15" s="2"/>
      <c r="Y15" s="2"/>
      <c r="Z15" s="2">
        <v>32.96</v>
      </c>
    </row>
    <row r="16" spans="1:26">
      <c r="A16" s="3">
        <v>14</v>
      </c>
      <c r="B16" s="2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26</v>
      </c>
      <c r="O16" s="2"/>
      <c r="P16" s="2"/>
      <c r="Q16" s="2"/>
      <c r="R16" s="2"/>
      <c r="S16" s="2"/>
      <c r="T16" s="2"/>
      <c r="U16" s="2">
        <v>4.2</v>
      </c>
      <c r="V16" s="2"/>
      <c r="W16" s="2">
        <v>0.76</v>
      </c>
      <c r="X16" s="2"/>
      <c r="Y16" s="2"/>
      <c r="Z16" s="2">
        <v>30.96</v>
      </c>
    </row>
    <row r="17" spans="1:26">
      <c r="A17" s="3">
        <v>15</v>
      </c>
      <c r="B17" s="2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16</v>
      </c>
      <c r="O17" s="2"/>
      <c r="P17" s="2"/>
      <c r="Q17" s="2"/>
      <c r="R17" s="2"/>
      <c r="S17" s="2"/>
      <c r="T17" s="2"/>
      <c r="U17" s="2">
        <v>2.88</v>
      </c>
      <c r="V17" s="2"/>
      <c r="W17" s="2"/>
      <c r="X17" s="2"/>
      <c r="Y17" s="2"/>
      <c r="Z17" s="2">
        <v>18.88</v>
      </c>
    </row>
    <row r="18" spans="1:26">
      <c r="A18" s="3">
        <v>16</v>
      </c>
      <c r="B18" s="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45.9</v>
      </c>
      <c r="Z18" s="2">
        <v>45.9</v>
      </c>
    </row>
    <row r="19" spans="1:26">
      <c r="A19" s="3">
        <v>17</v>
      </c>
      <c r="B19" s="2" t="s">
        <v>34</v>
      </c>
      <c r="C19" s="2"/>
      <c r="D19" s="2"/>
      <c r="E19" s="2"/>
      <c r="F19" s="2"/>
      <c r="G19" s="2">
        <v>2.4</v>
      </c>
      <c r="H19" s="2"/>
      <c r="I19" s="2"/>
      <c r="J19" s="2"/>
      <c r="K19" s="2"/>
      <c r="L19" s="2"/>
      <c r="M19" s="2"/>
      <c r="N19" s="2">
        <v>43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45.4</v>
      </c>
    </row>
    <row r="20" spans="1:26">
      <c r="A20" s="3">
        <v>18</v>
      </c>
      <c r="B20" s="2" t="s">
        <v>35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64</v>
      </c>
      <c r="O20" s="2"/>
      <c r="P20" s="2"/>
      <c r="Q20" s="2"/>
      <c r="R20" s="2"/>
      <c r="S20" s="2"/>
      <c r="T20" s="2"/>
      <c r="U20" s="2">
        <v>4.2</v>
      </c>
      <c r="V20" s="2"/>
      <c r="W20" s="2">
        <v>0.76</v>
      </c>
      <c r="X20" s="2"/>
      <c r="Y20" s="2"/>
      <c r="Z20" s="2">
        <v>68.959999999999994</v>
      </c>
    </row>
    <row r="21" spans="1:26">
      <c r="A21" s="3">
        <v>19</v>
      </c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10</v>
      </c>
    </row>
    <row r="22" spans="1:26">
      <c r="A22" s="3">
        <v>20</v>
      </c>
      <c r="B22" s="2" t="s">
        <v>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11</v>
      </c>
      <c r="O22" s="2"/>
      <c r="P22" s="2"/>
      <c r="Q22" s="2"/>
      <c r="R22" s="2"/>
      <c r="S22" s="2">
        <v>3.6</v>
      </c>
      <c r="T22" s="2"/>
      <c r="U22" s="2">
        <v>3.6</v>
      </c>
      <c r="V22" s="2"/>
      <c r="W22" s="2">
        <v>0.76</v>
      </c>
      <c r="X22" s="2"/>
      <c r="Y22" s="2"/>
      <c r="Z22" s="2">
        <v>18.96</v>
      </c>
    </row>
    <row r="23" spans="1:26">
      <c r="A23" s="3">
        <v>21</v>
      </c>
      <c r="B23" s="2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54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54</v>
      </c>
    </row>
    <row r="24" spans="1:26">
      <c r="A24" s="3">
        <v>22</v>
      </c>
      <c r="B24" s="2" t="s">
        <v>37</v>
      </c>
      <c r="C24" s="2"/>
      <c r="D24" s="2">
        <v>5.76</v>
      </c>
      <c r="E24" s="2"/>
      <c r="F24" s="2"/>
      <c r="G24" s="2">
        <v>19.2</v>
      </c>
      <c r="H24" s="2"/>
      <c r="I24" s="2"/>
      <c r="J24" s="2"/>
      <c r="K24" s="2"/>
      <c r="L24" s="2"/>
      <c r="M24" s="2"/>
      <c r="N24" s="2">
        <v>118.5</v>
      </c>
      <c r="O24" s="2"/>
      <c r="P24" s="2">
        <v>3.5</v>
      </c>
      <c r="Q24" s="2">
        <v>9.3800000000000008</v>
      </c>
      <c r="R24" s="2"/>
      <c r="S24" s="2"/>
      <c r="T24" s="2"/>
      <c r="U24" s="2">
        <v>4.2</v>
      </c>
      <c r="V24" s="2"/>
      <c r="W24" s="2">
        <v>0.76</v>
      </c>
      <c r="X24" s="2"/>
      <c r="Y24" s="2"/>
      <c r="Z24" s="2">
        <v>136.30000000000001</v>
      </c>
    </row>
    <row r="25" spans="1:26">
      <c r="A25" s="3">
        <v>23</v>
      </c>
      <c r="B25" s="2" t="s">
        <v>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12</v>
      </c>
    </row>
    <row r="26" spans="1:26">
      <c r="A26" s="3">
        <v>24</v>
      </c>
      <c r="B26" s="2" t="s">
        <v>39</v>
      </c>
      <c r="C26" s="2"/>
      <c r="D26" s="2"/>
      <c r="E26" s="2"/>
      <c r="F26" s="2"/>
      <c r="G26" s="2">
        <v>4.32</v>
      </c>
      <c r="H26" s="2"/>
      <c r="I26" s="2"/>
      <c r="J26" s="2"/>
      <c r="K26" s="2"/>
      <c r="L26" s="2"/>
      <c r="M26" s="2"/>
      <c r="N26" s="2">
        <v>14</v>
      </c>
      <c r="O26" s="2">
        <v>4</v>
      </c>
      <c r="P26" s="2"/>
      <c r="Q26" s="2"/>
      <c r="R26" s="2"/>
      <c r="S26" s="2"/>
      <c r="T26" s="2"/>
      <c r="U26" s="2">
        <v>8.4</v>
      </c>
      <c r="V26" s="2"/>
      <c r="W26" s="2">
        <v>1.52</v>
      </c>
      <c r="X26" s="2"/>
      <c r="Y26" s="2"/>
      <c r="Z26" s="2">
        <v>32.24</v>
      </c>
    </row>
    <row r="27" spans="1:26">
      <c r="A27" s="3">
        <v>25</v>
      </c>
      <c r="B27" s="2" t="s">
        <v>40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12</v>
      </c>
    </row>
    <row r="28" spans="1:26">
      <c r="A28" s="3">
        <v>26</v>
      </c>
      <c r="B28" s="2" t="s">
        <v>41</v>
      </c>
      <c r="C28" s="2"/>
      <c r="D28" s="2"/>
      <c r="E28" s="2"/>
      <c r="F28" s="2"/>
      <c r="G28" s="2">
        <v>0.96</v>
      </c>
      <c r="H28" s="2"/>
      <c r="I28" s="2"/>
      <c r="J28" s="2"/>
      <c r="K28" s="2"/>
      <c r="L28" s="2"/>
      <c r="M28" s="2"/>
      <c r="N28" s="2">
        <v>12</v>
      </c>
      <c r="O28" s="2"/>
      <c r="P28" s="2">
        <v>1.75</v>
      </c>
      <c r="Q28" s="2"/>
      <c r="R28" s="2"/>
      <c r="S28" s="2"/>
      <c r="T28" s="2"/>
      <c r="U28" s="2"/>
      <c r="V28" s="2"/>
      <c r="W28" s="2"/>
      <c r="X28" s="2"/>
      <c r="Y28" s="2"/>
      <c r="Z28" s="2">
        <v>14.71</v>
      </c>
    </row>
    <row r="29" spans="1:26">
      <c r="A29" s="3">
        <v>27</v>
      </c>
      <c r="B29" s="2" t="s">
        <v>42</v>
      </c>
      <c r="C29" s="2"/>
      <c r="D29" s="2"/>
      <c r="E29" s="2"/>
      <c r="F29" s="2"/>
      <c r="G29" s="2">
        <v>6.48</v>
      </c>
      <c r="H29" s="2">
        <v>1.44</v>
      </c>
      <c r="I29" s="2"/>
      <c r="J29" s="2">
        <v>8.16</v>
      </c>
      <c r="K29" s="2"/>
      <c r="L29" s="2"/>
      <c r="M29" s="2"/>
      <c r="N29" s="2">
        <v>42</v>
      </c>
      <c r="O29" s="2"/>
      <c r="P29" s="2">
        <v>4.2</v>
      </c>
      <c r="Q29" s="2"/>
      <c r="R29" s="2"/>
      <c r="S29" s="2"/>
      <c r="T29" s="2"/>
      <c r="U29" s="2"/>
      <c r="V29" s="2">
        <v>22.32</v>
      </c>
      <c r="W29" s="2"/>
      <c r="X29" s="2"/>
      <c r="Y29" s="2"/>
      <c r="Z29" s="2">
        <v>84.6</v>
      </c>
    </row>
    <row r="30" spans="1:26">
      <c r="A30" s="3">
        <v>28</v>
      </c>
      <c r="B30" s="2" t="s">
        <v>43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32</v>
      </c>
      <c r="O30" s="2"/>
      <c r="P30" s="2"/>
      <c r="Q30" s="2"/>
      <c r="R30" s="2"/>
      <c r="S30" s="2"/>
      <c r="T30" s="2"/>
      <c r="U30" s="2">
        <v>4.2</v>
      </c>
      <c r="V30" s="2"/>
      <c r="W30" s="2">
        <v>0.76</v>
      </c>
      <c r="X30" s="2"/>
      <c r="Y30" s="2"/>
      <c r="Z30" s="2">
        <v>36.96</v>
      </c>
    </row>
    <row r="31" spans="1:26">
      <c r="A31" s="3">
        <v>29</v>
      </c>
      <c r="B31" s="2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43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43</v>
      </c>
    </row>
    <row r="32" spans="1:26" ht="13.15" customHeight="1">
      <c r="A32" s="3">
        <v>30</v>
      </c>
      <c r="B32" s="2" t="s">
        <v>45</v>
      </c>
      <c r="C32" s="2"/>
      <c r="D32" s="2"/>
      <c r="E32" s="2"/>
      <c r="F32" s="2"/>
      <c r="G32" s="2">
        <v>1.2</v>
      </c>
      <c r="H32" s="2"/>
      <c r="I32" s="2"/>
      <c r="J32" s="2"/>
      <c r="K32" s="2"/>
      <c r="L32" s="2"/>
      <c r="M32" s="2"/>
      <c r="N32" s="2">
        <v>10</v>
      </c>
      <c r="O32" s="2"/>
      <c r="P32" s="2">
        <v>1.93</v>
      </c>
      <c r="Q32" s="2">
        <v>0.75</v>
      </c>
      <c r="R32" s="2"/>
      <c r="S32" s="2"/>
      <c r="T32" s="2"/>
      <c r="U32" s="2"/>
      <c r="V32" s="2"/>
      <c r="W32" s="2"/>
      <c r="X32" s="2"/>
      <c r="Y32" s="2"/>
      <c r="Z32" s="2">
        <v>13.88</v>
      </c>
    </row>
    <row r="33" spans="1:26">
      <c r="A33" s="3">
        <v>31</v>
      </c>
      <c r="B33" s="2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11</v>
      </c>
    </row>
    <row r="34" spans="1:26">
      <c r="A34" s="3">
        <v>32</v>
      </c>
      <c r="B34" s="2" t="s">
        <v>60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14</v>
      </c>
    </row>
    <row r="35" spans="1:26">
      <c r="A35" s="3">
        <v>33</v>
      </c>
      <c r="B35" s="2" t="s">
        <v>61</v>
      </c>
      <c r="C35" s="2"/>
      <c r="D35" s="2"/>
      <c r="E35" s="2"/>
      <c r="F35" s="2"/>
      <c r="G35" s="2">
        <v>1.2</v>
      </c>
      <c r="H35" s="2"/>
      <c r="I35" s="2"/>
      <c r="J35" s="2"/>
      <c r="K35" s="2"/>
      <c r="L35" s="2"/>
      <c r="M35" s="2"/>
      <c r="N35" s="2">
        <v>14</v>
      </c>
      <c r="O35" s="2"/>
      <c r="P35" s="2">
        <v>1.93</v>
      </c>
      <c r="Q35" s="2">
        <v>1.1299999999999999</v>
      </c>
      <c r="R35" s="2"/>
      <c r="S35" s="2"/>
      <c r="T35" s="2"/>
      <c r="U35" s="2"/>
      <c r="V35" s="2"/>
      <c r="W35" s="2"/>
      <c r="X35" s="2"/>
      <c r="Y35" s="2"/>
      <c r="Z35" s="2">
        <v>18.260000000000002</v>
      </c>
    </row>
    <row r="36" spans="1:26">
      <c r="A36" s="3">
        <v>34</v>
      </c>
      <c r="B36" s="2" t="s">
        <v>62</v>
      </c>
      <c r="C36" s="2"/>
      <c r="D36" s="2"/>
      <c r="E36" s="2"/>
      <c r="F36" s="2"/>
      <c r="G36" s="2">
        <v>1.92</v>
      </c>
      <c r="H36" s="2"/>
      <c r="I36" s="2"/>
      <c r="J36" s="2"/>
      <c r="K36" s="2"/>
      <c r="L36" s="2"/>
      <c r="M36" s="2"/>
      <c r="N36" s="2">
        <v>12</v>
      </c>
      <c r="O36" s="2"/>
      <c r="P36" s="2">
        <v>1.4</v>
      </c>
      <c r="Q36" s="2">
        <v>1.1299999999999999</v>
      </c>
      <c r="R36" s="2"/>
      <c r="S36" s="2"/>
      <c r="T36" s="2"/>
      <c r="U36" s="2"/>
      <c r="V36" s="2"/>
      <c r="W36" s="2"/>
      <c r="X36" s="2"/>
      <c r="Y36" s="2"/>
      <c r="Z36" s="2">
        <v>16.45</v>
      </c>
    </row>
    <row r="37" spans="1:26">
      <c r="A37" s="3">
        <v>35</v>
      </c>
      <c r="B37" s="2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13</v>
      </c>
    </row>
    <row r="38" spans="1:26">
      <c r="A38" s="3">
        <v>36</v>
      </c>
      <c r="B38" s="2" t="s">
        <v>48</v>
      </c>
      <c r="C38" s="2"/>
      <c r="D38" s="2"/>
      <c r="E38" s="2"/>
      <c r="F38" s="2"/>
      <c r="G38" s="2">
        <v>14.88</v>
      </c>
      <c r="H38" s="2">
        <v>4.32</v>
      </c>
      <c r="I38" s="2"/>
      <c r="J38" s="2"/>
      <c r="K38" s="2"/>
      <c r="L38" s="2"/>
      <c r="M38" s="2"/>
      <c r="N38" s="2">
        <v>88</v>
      </c>
      <c r="O38" s="2">
        <v>7.5</v>
      </c>
      <c r="P38" s="2"/>
      <c r="Q38" s="2"/>
      <c r="R38" s="2"/>
      <c r="S38" s="2">
        <v>33.07</v>
      </c>
      <c r="T38" s="2">
        <v>3.24</v>
      </c>
      <c r="U38" s="2">
        <v>13.2</v>
      </c>
      <c r="V38" s="2"/>
      <c r="W38" s="2">
        <v>1.52</v>
      </c>
      <c r="X38" s="2"/>
      <c r="Y38" s="2"/>
      <c r="Z38" s="2">
        <v>165.73</v>
      </c>
    </row>
    <row r="39" spans="1:26">
      <c r="A39" s="3">
        <v>37</v>
      </c>
      <c r="B39" s="2" t="s">
        <v>49</v>
      </c>
      <c r="C39" s="2"/>
      <c r="D39" s="2"/>
      <c r="E39" s="2"/>
      <c r="F39" s="2"/>
      <c r="G39" s="2"/>
      <c r="H39" s="2"/>
      <c r="I39" s="2">
        <v>1.2</v>
      </c>
      <c r="J39" s="2"/>
      <c r="K39" s="2"/>
      <c r="L39" s="2"/>
      <c r="M39" s="2"/>
      <c r="N39" s="2">
        <v>10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11.2</v>
      </c>
    </row>
    <row r="40" spans="1:26">
      <c r="A40" s="3">
        <v>38</v>
      </c>
      <c r="B40" s="2" t="s">
        <v>50</v>
      </c>
      <c r="C40" s="2">
        <v>2.88</v>
      </c>
      <c r="D40" s="2">
        <v>8.64</v>
      </c>
      <c r="E40" s="2"/>
      <c r="F40" s="2"/>
      <c r="G40" s="2">
        <v>62.4</v>
      </c>
      <c r="H40" s="2"/>
      <c r="I40" s="2"/>
      <c r="J40" s="2"/>
      <c r="K40" s="2"/>
      <c r="L40" s="2"/>
      <c r="M40" s="2"/>
      <c r="N40" s="2">
        <v>100</v>
      </c>
      <c r="O40" s="2"/>
      <c r="P40" s="2"/>
      <c r="Q40" s="2">
        <v>12.38</v>
      </c>
      <c r="R40" s="2"/>
      <c r="S40" s="2"/>
      <c r="T40" s="2"/>
      <c r="U40" s="2">
        <v>4.2</v>
      </c>
      <c r="V40" s="2"/>
      <c r="W40" s="2">
        <v>0.76</v>
      </c>
      <c r="X40" s="2">
        <v>3.25</v>
      </c>
      <c r="Y40" s="2"/>
      <c r="Z40" s="2">
        <v>194.51</v>
      </c>
    </row>
    <row r="41" spans="1:26">
      <c r="A41" s="3">
        <v>39</v>
      </c>
      <c r="B41" s="2" t="s">
        <v>63</v>
      </c>
      <c r="C41" s="2"/>
      <c r="D41" s="2">
        <v>0.48</v>
      </c>
      <c r="E41" s="2"/>
      <c r="F41" s="2"/>
      <c r="G41" s="2">
        <v>6</v>
      </c>
      <c r="H41" s="2"/>
      <c r="I41" s="2"/>
      <c r="J41" s="2"/>
      <c r="K41" s="2"/>
      <c r="L41" s="2"/>
      <c r="M41" s="2"/>
      <c r="N41" s="2">
        <v>102</v>
      </c>
      <c r="O41" s="2"/>
      <c r="P41" s="2">
        <v>4.03</v>
      </c>
      <c r="Q41" s="2">
        <v>6</v>
      </c>
      <c r="R41" s="2"/>
      <c r="S41" s="2"/>
      <c r="T41" s="2"/>
      <c r="U41" s="2"/>
      <c r="V41" s="2"/>
      <c r="W41" s="2"/>
      <c r="X41" s="2"/>
      <c r="Y41" s="2"/>
      <c r="Z41" s="2">
        <v>118.51</v>
      </c>
    </row>
    <row r="42" spans="1:26">
      <c r="A42" s="3">
        <v>40</v>
      </c>
      <c r="B42" s="2" t="s">
        <v>64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32</v>
      </c>
      <c r="O42" s="2"/>
      <c r="P42" s="2"/>
      <c r="Q42" s="2">
        <v>2.25</v>
      </c>
      <c r="R42" s="2"/>
      <c r="S42" s="2"/>
      <c r="T42" s="2"/>
      <c r="U42" s="2"/>
      <c r="V42" s="2"/>
      <c r="W42" s="2"/>
      <c r="X42" s="2"/>
      <c r="Y42" s="2"/>
      <c r="Z42" s="2">
        <v>34.25</v>
      </c>
    </row>
    <row r="43" spans="1:26">
      <c r="A43" s="3">
        <v>41</v>
      </c>
      <c r="B43" s="2" t="s">
        <v>51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18</v>
      </c>
      <c r="O43" s="2">
        <v>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22</v>
      </c>
    </row>
    <row r="44" spans="1:26">
      <c r="A44" s="5">
        <v>42</v>
      </c>
      <c r="B44" s="4" t="s">
        <v>70</v>
      </c>
      <c r="C44" s="4"/>
      <c r="D44" s="4">
        <v>31.32</v>
      </c>
      <c r="E44" s="4"/>
      <c r="F44" s="4">
        <v>54.72</v>
      </c>
      <c r="G44" s="4">
        <v>207.36</v>
      </c>
      <c r="H44" s="4">
        <v>33.04</v>
      </c>
      <c r="I44" s="4"/>
      <c r="J44" s="4"/>
      <c r="K44" s="4"/>
      <c r="L44" s="4"/>
      <c r="M44" s="4"/>
      <c r="N44" s="4">
        <v>330</v>
      </c>
      <c r="O44" s="4"/>
      <c r="P44" s="4">
        <v>4.46</v>
      </c>
      <c r="Q44" s="4">
        <v>13.5</v>
      </c>
      <c r="R44" s="4"/>
      <c r="S44" s="4"/>
      <c r="T44" s="4"/>
      <c r="U44" s="4"/>
      <c r="V44" s="4">
        <v>4</v>
      </c>
      <c r="W44" s="4"/>
      <c r="X44" s="2"/>
      <c r="Y44" s="4"/>
      <c r="Z44" s="6">
        <v>678.4</v>
      </c>
    </row>
    <row r="45" spans="1:26">
      <c r="A45" s="3">
        <v>43</v>
      </c>
      <c r="B45" s="2" t="s">
        <v>68</v>
      </c>
      <c r="C45" s="2"/>
      <c r="D45" s="2">
        <v>16.920000000000002</v>
      </c>
      <c r="E45" s="2"/>
      <c r="F45" s="2">
        <v>31.2</v>
      </c>
      <c r="G45" s="2">
        <v>156.72</v>
      </c>
      <c r="H45" s="2">
        <v>19.440000000000001</v>
      </c>
      <c r="I45" s="2"/>
      <c r="J45" s="2"/>
      <c r="K45" s="2"/>
      <c r="L45" s="2"/>
      <c r="M45" s="2"/>
      <c r="N45" s="2">
        <v>95.6</v>
      </c>
      <c r="O45" s="2">
        <v>6</v>
      </c>
      <c r="P45" s="2">
        <v>1.837</v>
      </c>
      <c r="Q45" s="2">
        <v>1.125</v>
      </c>
      <c r="R45" s="2"/>
      <c r="S45" s="2"/>
      <c r="T45" s="2"/>
      <c r="U45" s="2"/>
      <c r="V45" s="2"/>
      <c r="W45" s="2"/>
      <c r="X45" s="2"/>
      <c r="Y45" s="2"/>
      <c r="Z45" s="2">
        <v>328.85</v>
      </c>
    </row>
    <row r="46" spans="1:26">
      <c r="A46" s="7" t="s">
        <v>53</v>
      </c>
      <c r="B46" s="7"/>
      <c r="C46" s="2">
        <f>SUBTOTAL(109,[P-1b])</f>
        <v>2.88</v>
      </c>
      <c r="D46" s="2">
        <f>SUBTOTAL(109,[P-1e])</f>
        <v>71.28</v>
      </c>
      <c r="E46" s="8">
        <f>SUBTOTAL(109,[P-2b])</f>
        <v>0</v>
      </c>
      <c r="F46" s="2">
        <f>SUBTOTAL(109,[P-3a/b])</f>
        <v>85.92</v>
      </c>
      <c r="G46" s="2">
        <f>SUBTOTAL(109,[P-4])</f>
        <v>523.61</v>
      </c>
      <c r="H46" s="2">
        <f>SUBTOTAL(109,[P-6])</f>
        <v>65.44</v>
      </c>
      <c r="I46" s="2">
        <f>SUBTOTAL(109,[P-7a])</f>
        <v>1.2</v>
      </c>
      <c r="J46" s="2">
        <f>SUBTOTAL(109,[P-7b])</f>
        <v>17.759999999999998</v>
      </c>
      <c r="K46" s="2">
        <f>SUBTOTAL(109,[P-8b])</f>
        <v>0</v>
      </c>
      <c r="L46" s="2">
        <f>SUBTOTAL(109,[P-8d])</f>
        <v>0</v>
      </c>
      <c r="M46" s="2">
        <f>SUBTOTAL(109,[[ TAXI]])</f>
        <v>0</v>
      </c>
      <c r="N46" s="2">
        <f>SUBTOTAL(109,[P-10])</f>
        <v>1641.1</v>
      </c>
      <c r="O46" s="2">
        <f>SUBTOTAL(109,[P-12])</f>
        <v>29</v>
      </c>
      <c r="P46" s="2">
        <f>SUBTOTAL(109,[P-13])</f>
        <v>30.286999999999999</v>
      </c>
      <c r="Q46" s="2">
        <f>SUBTOTAL(109,[P-14])</f>
        <v>47.645000000000003</v>
      </c>
      <c r="R46" s="2">
        <f>SUBTOTAL(109,[P-17])</f>
        <v>0</v>
      </c>
      <c r="S46" s="2">
        <f>SUBTOTAL(109,[P-18])</f>
        <v>36.67</v>
      </c>
      <c r="T46" s="2">
        <f>SUBTOTAL(109,[P-19])</f>
        <v>3.24</v>
      </c>
      <c r="U46" s="2">
        <f>SUBTOTAL(109,[P-20])</f>
        <v>57.480000000000004</v>
      </c>
      <c r="V46" s="2">
        <f>SUBTOTAL(109,[P-21])</f>
        <v>37.840000000000003</v>
      </c>
      <c r="W46" s="2">
        <f>SUBTOTAL(109,[P-24])</f>
        <v>9.1199999999999992</v>
      </c>
      <c r="X46" s="2">
        <f>SUBTOTAL(109,[P-25])</f>
        <v>5.57</v>
      </c>
      <c r="Y46" s="4">
        <f>SUBTOTAL(109,[[      H]])</f>
        <v>45.9</v>
      </c>
      <c r="Z46" s="13">
        <f>SUBTOTAL(109,[Razem])</f>
        <v>2686.9500000000003</v>
      </c>
    </row>
    <row r="47" spans="1:26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3:26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3:26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ageMargins left="0.43307086614173229" right="0" top="0.41666666666666669" bottom="0" header="8.3333333333333329E-2" footer="0.31496062992125984"/>
  <pageSetup paperSize="8" orientation="landscape" r:id="rId1"/>
  <headerFooter>
    <oddHeader xml:space="preserve">&amp;C&amp;"Czcionka tekstu podstawowego,Pogrubiony"Wykaz oznakowania poziomego do wykonania na drogach powiatowych w powiecie oleckim do dnia 28.04.2017r.&amp;R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PZD</cp:lastModifiedBy>
  <cp:lastPrinted>2017-03-07T10:23:30Z</cp:lastPrinted>
  <dcterms:created xsi:type="dcterms:W3CDTF">2015-03-30T07:22:48Z</dcterms:created>
  <dcterms:modified xsi:type="dcterms:W3CDTF">2017-03-09T08:24:25Z</dcterms:modified>
</cp:coreProperties>
</file>